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YandexDisk-maquis@ledel-tomsk.ru\1.ОБЩИЙ ДИСК ЖЕНЯ\ЛЕДЕЛ КАЗАНЬ\"/>
    </mc:Choice>
  </mc:AlternateContent>
  <bookViews>
    <workbookView xWindow="0" yWindow="105" windowWidth="15135" windowHeight="4815" activeTab="1"/>
  </bookViews>
  <sheets>
    <sheet name="Лист1" sheetId="1" r:id="rId1"/>
    <sheet name="new" sheetId="4" r:id="rId2"/>
  </sheets>
  <calcPr calcId="152511"/>
</workbook>
</file>

<file path=xl/calcChain.xml><?xml version="1.0" encoding="utf-8"?>
<calcChain xmlns="http://schemas.openxmlformats.org/spreadsheetml/2006/main">
  <c r="I68" i="4" l="1"/>
  <c r="I67" i="4"/>
  <c r="I66" i="4"/>
  <c r="I65" i="4"/>
  <c r="I64" i="4"/>
  <c r="I69" i="4" s="1"/>
  <c r="I47" i="4"/>
  <c r="H47" i="4"/>
  <c r="H43" i="4"/>
  <c r="I43" i="4"/>
  <c r="I42" i="4"/>
  <c r="H42" i="4"/>
  <c r="I45" i="4"/>
  <c r="H45" i="4"/>
  <c r="I41" i="4"/>
  <c r="H41" i="4"/>
  <c r="I39" i="4"/>
  <c r="H39" i="4"/>
  <c r="I37" i="4"/>
  <c r="H37" i="4"/>
  <c r="I76" i="4"/>
  <c r="H76" i="4"/>
  <c r="I75" i="4"/>
  <c r="H75" i="4"/>
  <c r="I74" i="4"/>
  <c r="H74" i="4"/>
  <c r="I20" i="4"/>
  <c r="H20" i="4"/>
  <c r="I19" i="4"/>
  <c r="H19" i="4"/>
  <c r="I18" i="4"/>
  <c r="H18" i="4"/>
  <c r="I17" i="4"/>
  <c r="H17" i="4"/>
  <c r="H67" i="4"/>
  <c r="I46" i="4"/>
  <c r="H46" i="4"/>
  <c r="I44" i="4"/>
  <c r="H44" i="4"/>
  <c r="I35" i="4"/>
  <c r="H35" i="4"/>
  <c r="I34" i="4"/>
  <c r="H34" i="4"/>
  <c r="I33" i="4"/>
  <c r="H33" i="4"/>
  <c r="I32" i="4"/>
  <c r="H32" i="4"/>
  <c r="I57" i="4"/>
  <c r="H57" i="4"/>
  <c r="I56" i="4"/>
  <c r="H56" i="4"/>
  <c r="I55" i="4"/>
  <c r="H55" i="4"/>
  <c r="I14" i="4"/>
  <c r="H14" i="4"/>
  <c r="I10" i="4"/>
  <c r="H10" i="4"/>
  <c r="I9" i="4"/>
  <c r="H9" i="4"/>
  <c r="I27" i="4"/>
  <c r="H27" i="4"/>
  <c r="I48" i="4"/>
  <c r="H48" i="4"/>
  <c r="I38" i="4"/>
  <c r="H38" i="4"/>
  <c r="I36" i="4"/>
  <c r="H36" i="4"/>
  <c r="I11" i="4"/>
  <c r="H11" i="4"/>
  <c r="I59" i="4"/>
  <c r="H59" i="4"/>
  <c r="I8" i="4"/>
  <c r="H8" i="4"/>
  <c r="I21" i="4"/>
  <c r="H21" i="4"/>
  <c r="I15" i="4"/>
  <c r="H15" i="4"/>
  <c r="I16" i="4"/>
  <c r="H16" i="4"/>
  <c r="I13" i="4"/>
  <c r="H13" i="4"/>
  <c r="I31" i="4"/>
  <c r="H31" i="4"/>
  <c r="I40" i="4"/>
  <c r="H40" i="4"/>
  <c r="H12" i="4"/>
  <c r="H22" i="4"/>
  <c r="I22" i="4"/>
  <c r="I12" i="4"/>
  <c r="H25" i="4"/>
  <c r="H64" i="4"/>
  <c r="H7" i="4"/>
  <c r="H26" i="4"/>
  <c r="H30" i="4"/>
  <c r="H28" i="4"/>
  <c r="H23" i="4" l="1"/>
  <c r="I30" i="4"/>
  <c r="H66" i="4"/>
  <c r="H68" i="4"/>
  <c r="I73" i="4"/>
  <c r="H73" i="4"/>
  <c r="I72" i="4"/>
  <c r="H72" i="4"/>
  <c r="I71" i="4"/>
  <c r="H71" i="4"/>
  <c r="H65" i="4"/>
  <c r="I61" i="4"/>
  <c r="H61" i="4"/>
  <c r="I60" i="4"/>
  <c r="H60" i="4"/>
  <c r="I58" i="4"/>
  <c r="H58" i="4"/>
  <c r="I54" i="4"/>
  <c r="H54" i="4"/>
  <c r="I53" i="4"/>
  <c r="H53" i="4"/>
  <c r="I52" i="4"/>
  <c r="H52" i="4"/>
  <c r="I51" i="4"/>
  <c r="H51" i="4"/>
  <c r="I29" i="4"/>
  <c r="H29" i="4"/>
  <c r="H49" i="4" s="1"/>
  <c r="I28" i="4"/>
  <c r="I26" i="4"/>
  <c r="I25" i="4"/>
  <c r="I7" i="4"/>
  <c r="I23" i="4" s="1"/>
  <c r="I62" i="4" l="1"/>
  <c r="H69" i="4"/>
  <c r="H62" i="4"/>
  <c r="I50" i="4"/>
  <c r="I77" i="4"/>
  <c r="I49" i="4"/>
  <c r="H77" i="4"/>
  <c r="I33" i="1"/>
  <c r="H33" i="1"/>
  <c r="I32" i="1"/>
  <c r="H32" i="1"/>
  <c r="I78" i="4" l="1"/>
  <c r="H78" i="4"/>
  <c r="I41" i="1"/>
  <c r="H41" i="1"/>
  <c r="H39" i="1"/>
  <c r="H37" i="1"/>
  <c r="H7" i="1" l="1"/>
  <c r="I12" i="1" l="1"/>
  <c r="H12" i="1"/>
  <c r="H14" i="1"/>
  <c r="I23" i="1"/>
  <c r="H23" i="1"/>
  <c r="I7" i="1"/>
  <c r="I39" i="1"/>
  <c r="H45" i="1"/>
  <c r="I45" i="1"/>
  <c r="H46" i="1"/>
  <c r="I46" i="1"/>
  <c r="H47" i="1"/>
  <c r="I47" i="1"/>
  <c r="H48" i="1"/>
  <c r="I48" i="1"/>
  <c r="H49" i="1"/>
  <c r="I49" i="1"/>
  <c r="I54" i="1"/>
  <c r="H54" i="1"/>
  <c r="I53" i="1"/>
  <c r="H53" i="1"/>
  <c r="I52" i="1"/>
  <c r="H52" i="1"/>
  <c r="I51" i="1"/>
  <c r="H51" i="1"/>
  <c r="I50" i="1"/>
  <c r="H50" i="1"/>
  <c r="I42" i="1"/>
  <c r="H42" i="1"/>
  <c r="I40" i="1"/>
  <c r="H40" i="1"/>
  <c r="I38" i="1"/>
  <c r="H38" i="1"/>
  <c r="I37" i="1"/>
  <c r="I34" i="1"/>
  <c r="H34" i="1"/>
  <c r="I31" i="1"/>
  <c r="H31" i="1"/>
  <c r="I30" i="1"/>
  <c r="H30" i="1"/>
  <c r="I29" i="1"/>
  <c r="H29" i="1"/>
  <c r="I28" i="1"/>
  <c r="H28" i="1"/>
  <c r="I27" i="1"/>
  <c r="H27" i="1"/>
  <c r="I26" i="1"/>
  <c r="H26" i="1"/>
  <c r="H13" i="1"/>
  <c r="I13" i="1"/>
  <c r="I14" i="1"/>
  <c r="H15" i="1"/>
  <c r="I15" i="1"/>
  <c r="H16" i="1"/>
  <c r="I16" i="1"/>
  <c r="H17" i="1"/>
  <c r="I17" i="1"/>
  <c r="H18" i="1"/>
  <c r="I18" i="1"/>
  <c r="H19" i="1"/>
  <c r="I19" i="1"/>
  <c r="I22" i="1"/>
  <c r="H22" i="1"/>
  <c r="I21" i="1"/>
  <c r="H21" i="1"/>
  <c r="I20" i="1"/>
  <c r="H20" i="1"/>
  <c r="H8" i="1"/>
  <c r="H9" i="1"/>
  <c r="I8" i="1"/>
  <c r="I9" i="1"/>
  <c r="H43" i="1" l="1"/>
  <c r="H35" i="1"/>
  <c r="H24" i="1"/>
  <c r="I43" i="1"/>
  <c r="I24" i="1"/>
  <c r="I35" i="1"/>
  <c r="H10" i="1"/>
  <c r="I10" i="1"/>
  <c r="H55" i="1"/>
  <c r="I55" i="1"/>
  <c r="I56" i="1" l="1"/>
  <c r="H56" i="1"/>
</calcChain>
</file>

<file path=xl/sharedStrings.xml><?xml version="1.0" encoding="utf-8"?>
<sst xmlns="http://schemas.openxmlformats.org/spreadsheetml/2006/main" count="153" uniqueCount="123">
  <si>
    <t>Наименование</t>
  </si>
  <si>
    <t>Арт</t>
  </si>
  <si>
    <t>Объем</t>
  </si>
  <si>
    <t>Кол-во</t>
  </si>
  <si>
    <t>Тоннаж</t>
  </si>
  <si>
    <t xml:space="preserve">L-OFFICE 25/3000/32 </t>
  </si>
  <si>
    <t>офисные светильники</t>
  </si>
  <si>
    <t>L-OFFICE 25/3000/32 накладной</t>
  </si>
  <si>
    <t>L-SCHOOL 24/2900/30</t>
  </si>
  <si>
    <t>промышленные светильники</t>
  </si>
  <si>
    <t>L-INDUSTRY 36/4320/45/Д</t>
  </si>
  <si>
    <t>L-INDUSTRY 36/4032/45/Ш</t>
  </si>
  <si>
    <t>L-INDUSTRY  АЗС 48/5800/60/Д</t>
  </si>
  <si>
    <t>L-INDUSTRY 72/8780/90/Д</t>
  </si>
  <si>
    <t>L-INDUSTRY 72/8064/90/Г60</t>
  </si>
  <si>
    <t>L-INDUSTRY 96/10752/120/Г60</t>
  </si>
  <si>
    <t>уличные светильники</t>
  </si>
  <si>
    <t>SVETECO 24/2688/30/Ш</t>
  </si>
  <si>
    <t>SVETECO 24/3300/40/Ш</t>
  </si>
  <si>
    <t>SVETECO 48/6624/80/Ш</t>
  </si>
  <si>
    <t>SVETECO 72/9936/120/Ш</t>
  </si>
  <si>
    <t>SVETECO 96/10752/120/Ш</t>
  </si>
  <si>
    <t>SVETECO 96/13248/160/Ш</t>
  </si>
  <si>
    <t>бытовые и ЖКХ светильники</t>
  </si>
  <si>
    <t>SVETECO 7/870/9/Д</t>
  </si>
  <si>
    <t>SVETECO 8/1000/10/Д  датчик звука</t>
  </si>
  <si>
    <t>L-12/1464/15/Д</t>
  </si>
  <si>
    <t>прожекторы</t>
  </si>
  <si>
    <t>БЛАНК ЗАКАЗА</t>
  </si>
  <si>
    <t>L-INDUSTRY  АЗС 72/8780/90/Д</t>
  </si>
  <si>
    <t>L-INDUSTRY  АЗС 96/11712/120/Д</t>
  </si>
  <si>
    <t xml:space="preserve">SVETECO 8/1000/10/Д </t>
  </si>
  <si>
    <t>L-12/1464/15/-</t>
  </si>
  <si>
    <t>L-BANNER 24/3000/30/CR/Д</t>
  </si>
  <si>
    <t>L-BANNER 24/2688/30/OS/-</t>
  </si>
  <si>
    <t>L-BANNER 24/3300/40/OS/-</t>
  </si>
  <si>
    <t>L-BANNER 36/4960/50/-</t>
  </si>
  <si>
    <t>L-BANNER 48/5800/60/CR/Д</t>
  </si>
  <si>
    <t>L-BANNER 48/5376/60/OS/-</t>
  </si>
  <si>
    <t>L-BANNER 48/6624/80/OS/-</t>
  </si>
  <si>
    <t>L-BANNER 96/10752/120/OS/-</t>
  </si>
  <si>
    <t>L-BANNER 96/11712/120/CR/Д</t>
  </si>
  <si>
    <t>L-BANNER 96/13248/160/OS/-</t>
  </si>
  <si>
    <t>Д</t>
  </si>
  <si>
    <t>Ш</t>
  </si>
  <si>
    <t>В</t>
  </si>
  <si>
    <t>Итого</t>
  </si>
  <si>
    <t>кг</t>
  </si>
  <si>
    <t>м3</t>
  </si>
  <si>
    <t>Всего по бланку заказа</t>
  </si>
  <si>
    <t>Габаритные размеры упаковки, см</t>
  </si>
  <si>
    <t>Вес упаковки</t>
  </si>
  <si>
    <t>L-INDUSTRY NEW 96/11712/120/Д</t>
  </si>
  <si>
    <t>L-INDUSTRY NEW 12/1464/15</t>
  </si>
  <si>
    <t>NEW L-industry 24/2928/30/Д</t>
  </si>
  <si>
    <t>L-INDUSTRY  48/5800/60/Д</t>
  </si>
  <si>
    <t xml:space="preserve">L-street 48 </t>
  </si>
  <si>
    <t>Radian 12</t>
  </si>
  <si>
    <t>street 96\16848\180 zigbee</t>
  </si>
  <si>
    <t>lcs -01</t>
  </si>
  <si>
    <t>Radian 25</t>
  </si>
  <si>
    <t>NEW L-industry 12</t>
  </si>
  <si>
    <t>NEW L-industry 24</t>
  </si>
  <si>
    <t>NEW L-industry 36\48</t>
  </si>
  <si>
    <t>NEW L-industry 72</t>
  </si>
  <si>
    <t>NEW L-industry 96</t>
  </si>
  <si>
    <t>L-street 24</t>
  </si>
  <si>
    <t>L-street 48</t>
  </si>
  <si>
    <t>L-street 72</t>
  </si>
  <si>
    <t>L-street 96</t>
  </si>
  <si>
    <t>street 96   zigbee</t>
  </si>
  <si>
    <t>NEW L-industry 100</t>
  </si>
  <si>
    <t>L-SCHOOL 24</t>
  </si>
  <si>
    <t>L-SCHOOL 12</t>
  </si>
  <si>
    <t>Объемный вес одного свет-ка</t>
  </si>
  <si>
    <t>SVETECO  8</t>
  </si>
  <si>
    <t>NEW L-industry 115/230</t>
  </si>
  <si>
    <t>L-Trade 32</t>
  </si>
  <si>
    <t xml:space="preserve">L-one </t>
  </si>
  <si>
    <t>L-one х2</t>
  </si>
  <si>
    <t>L-park</t>
  </si>
  <si>
    <t>коэффициент негабаритности = 1,2 (умножаем на получившийся объем)</t>
  </si>
  <si>
    <t>L-SCHOOL 16</t>
  </si>
  <si>
    <t>L-Trade 16</t>
  </si>
  <si>
    <t>NEW L-industry 48 АЗС</t>
  </si>
  <si>
    <t>L-OFFICE 32, 55</t>
  </si>
  <si>
    <t>Super Street 75,110,150</t>
  </si>
  <si>
    <t>Super Street 250,340</t>
  </si>
  <si>
    <t>L-Trade 55</t>
  </si>
  <si>
    <t>L-street turbine 40</t>
  </si>
  <si>
    <t>L-street turbine 120</t>
  </si>
  <si>
    <t>NEW L-industry turbine 30</t>
  </si>
  <si>
    <t>NEW L-industry turbine 60</t>
  </si>
  <si>
    <t>NEW L-industry turbine 90</t>
  </si>
  <si>
    <t>NEW L-industry turbine 120</t>
  </si>
  <si>
    <t>L-SCHOOL 32, 32 Em, 32s</t>
  </si>
  <si>
    <t>L-SCHOOL 55, 55Em</t>
  </si>
  <si>
    <t>L-street turbine 60, 80</t>
  </si>
  <si>
    <t>Radian 15</t>
  </si>
  <si>
    <t>L-Line F</t>
  </si>
  <si>
    <t>L-Line А  0,25</t>
  </si>
  <si>
    <t>L-Line А  0,5</t>
  </si>
  <si>
    <t>L-Line А  1,0</t>
  </si>
  <si>
    <t>L-Line А  1,5</t>
  </si>
  <si>
    <t>L-Line А  3,0</t>
  </si>
  <si>
    <t>L-OFFICE 25, 100, (32, 55 Econom металл)</t>
  </si>
  <si>
    <t>L-Trade II 20</t>
  </si>
  <si>
    <t>L-Trade II 45</t>
  </si>
  <si>
    <t>L-Trade II 65</t>
  </si>
  <si>
    <t>L-Trade II 130</t>
  </si>
  <si>
    <t>NEW L-LEGO 55 подвесное</t>
  </si>
  <si>
    <t>NEW L-LEGO 55 поворотное</t>
  </si>
  <si>
    <t>NEW L-LEGO 110 подвесное</t>
  </si>
  <si>
    <t>NEW L-LEGO 110 поворотное</t>
  </si>
  <si>
    <t>NEW L-LEGO 165 подвесное</t>
  </si>
  <si>
    <t>NEW L-LEGO 330 подвесное</t>
  </si>
  <si>
    <t>NEW L-LEGO 330 поворотное</t>
  </si>
  <si>
    <t>NEW L-LEGO 165 поворотное</t>
  </si>
  <si>
    <t>NEW L-LEGO 220 подвесное</t>
  </si>
  <si>
    <t>NEW L-LEGO 220 поворотное</t>
  </si>
  <si>
    <t>NEW L-LEGO 500 подвесное</t>
  </si>
  <si>
    <t>NEW L-LEGO 500 поворотное</t>
  </si>
  <si>
    <t>NEW L-Banner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</si>
</sst>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-;\-* #,##0_-;_-* &quot;-&quot;??_-;_-@_-"/>
    <numFmt numFmtId="166" formatCode="#,##0.0_ ;\-#,##0.0\ "/>
    <numFmt numFmtId="167" formatCode="_-* #,##0.0_р_._-;\-* #,##0.0_р_._-;_-* &quot;-&quot;?_р_._-;_-@_-"/>
    <numFmt numFmtId="168" formatCode="#,##0.00000_ ;\-#,##0.00000\ "/>
    <numFmt numFmtId="169" formatCode="_-* #,##0.000_р_._-;\-* #,##0.000_р_._-;_-* &quot;-&quot;???_р_._-;_-@_-"/>
    <numFmt numFmtId="170" formatCode="#,##0.00_ ;\-#,##0.0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dobe Garamond Pro"/>
      <family val="1"/>
    </font>
    <font>
      <sz val="10"/>
      <color theme="1"/>
      <name val="Adobe Garamond Pro"/>
      <family val="1"/>
    </font>
    <font>
      <sz val="10"/>
      <name val="Adobe Garamond Pro"/>
      <family val="1"/>
    </font>
    <font>
      <b/>
      <sz val="10"/>
      <name val="Adobe Garamond Pro"/>
      <family val="1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0EE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4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3" fillId="0" borderId="10" xfId="0" applyFont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wrapText="1"/>
    </xf>
    <xf numFmtId="0" fontId="0" fillId="0" borderId="1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9" xfId="1" applyNumberFormat="1" applyFont="1" applyFill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165" fontId="0" fillId="0" borderId="18" xfId="1" applyNumberFormat="1" applyFont="1" applyFill="1" applyBorder="1" applyAlignment="1">
      <alignment horizontal="right"/>
    </xf>
    <xf numFmtId="165" fontId="0" fillId="0" borderId="12" xfId="1" applyNumberFormat="1" applyFont="1" applyFill="1" applyBorder="1" applyAlignment="1">
      <alignment horizontal="right"/>
    </xf>
    <xf numFmtId="165" fontId="0" fillId="0" borderId="13" xfId="1" applyNumberFormat="1" applyFont="1" applyFill="1" applyBorder="1" applyAlignment="1">
      <alignment horizontal="right"/>
    </xf>
    <xf numFmtId="166" fontId="0" fillId="0" borderId="19" xfId="1" applyNumberFormat="1" applyFont="1" applyFill="1" applyBorder="1" applyAlignment="1">
      <alignment horizontal="right"/>
    </xf>
    <xf numFmtId="165" fontId="0" fillId="0" borderId="14" xfId="1" applyNumberFormat="1" applyFont="1" applyFill="1" applyBorder="1" applyAlignment="1">
      <alignment horizontal="right"/>
    </xf>
    <xf numFmtId="166" fontId="0" fillId="0" borderId="20" xfId="1" applyNumberFormat="1" applyFont="1" applyFill="1" applyBorder="1" applyAlignment="1">
      <alignment horizontal="right"/>
    </xf>
    <xf numFmtId="165" fontId="3" fillId="0" borderId="14" xfId="1" applyNumberFormat="1" applyFont="1" applyFill="1" applyBorder="1" applyAlignment="1">
      <alignment horizontal="right"/>
    </xf>
    <xf numFmtId="166" fontId="3" fillId="0" borderId="20" xfId="1" applyNumberFormat="1" applyFont="1" applyFill="1" applyBorder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5" fontId="0" fillId="0" borderId="21" xfId="1" applyNumberFormat="1" applyFont="1" applyFill="1" applyBorder="1" applyAlignment="1">
      <alignment horizontal="right"/>
    </xf>
    <xf numFmtId="165" fontId="0" fillId="0" borderId="14" xfId="1" applyNumberFormat="1" applyFont="1" applyBorder="1" applyAlignment="1">
      <alignment horizontal="right"/>
    </xf>
    <xf numFmtId="166" fontId="0" fillId="0" borderId="2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center" wrapText="1"/>
    </xf>
    <xf numFmtId="166" fontId="0" fillId="0" borderId="14" xfId="1" applyNumberFormat="1" applyFont="1" applyBorder="1" applyAlignment="1">
      <alignment horizontal="right"/>
    </xf>
    <xf numFmtId="0" fontId="4" fillId="2" borderId="15" xfId="0" applyFont="1" applyFill="1" applyBorder="1"/>
    <xf numFmtId="0" fontId="5" fillId="2" borderId="15" xfId="0" applyFont="1" applyFill="1" applyBorder="1"/>
    <xf numFmtId="0" fontId="5" fillId="2" borderId="17" xfId="0" applyFont="1" applyFill="1" applyBorder="1"/>
    <xf numFmtId="165" fontId="0" fillId="0" borderId="17" xfId="1" applyNumberFormat="1" applyFont="1" applyFill="1" applyBorder="1" applyAlignment="1">
      <alignment horizontal="right"/>
    </xf>
    <xf numFmtId="166" fontId="0" fillId="0" borderId="10" xfId="1" applyNumberFormat="1" applyFont="1" applyFill="1" applyBorder="1" applyAlignment="1">
      <alignment horizontal="right"/>
    </xf>
    <xf numFmtId="166" fontId="0" fillId="0" borderId="22" xfId="1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168" fontId="0" fillId="0" borderId="11" xfId="0" applyNumberFormat="1" applyBorder="1" applyAlignment="1"/>
    <xf numFmtId="168" fontId="0" fillId="0" borderId="8" xfId="0" applyNumberFormat="1" applyBorder="1" applyAlignment="1"/>
    <xf numFmtId="0" fontId="0" fillId="0" borderId="23" xfId="0" applyFill="1" applyBorder="1" applyAlignment="1">
      <alignment horizontal="right"/>
    </xf>
    <xf numFmtId="0" fontId="3" fillId="0" borderId="22" xfId="0" applyFont="1" applyFill="1" applyBorder="1"/>
    <xf numFmtId="165" fontId="3" fillId="0" borderId="23" xfId="1" applyNumberFormat="1" applyFont="1" applyFill="1" applyBorder="1" applyAlignment="1">
      <alignment horizontal="right"/>
    </xf>
    <xf numFmtId="165" fontId="3" fillId="0" borderId="18" xfId="1" applyNumberFormat="1" applyFont="1" applyFill="1" applyBorder="1" applyAlignment="1">
      <alignment horizontal="right"/>
    </xf>
    <xf numFmtId="166" fontId="3" fillId="0" borderId="24" xfId="1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5" fontId="3" fillId="0" borderId="25" xfId="1" applyNumberFormat="1" applyFont="1" applyFill="1" applyBorder="1" applyAlignment="1">
      <alignment horizontal="right"/>
    </xf>
    <xf numFmtId="165" fontId="3" fillId="0" borderId="27" xfId="1" applyNumberFormat="1" applyFont="1" applyFill="1" applyBorder="1" applyAlignment="1">
      <alignment horizontal="right"/>
    </xf>
    <xf numFmtId="166" fontId="3" fillId="0" borderId="28" xfId="1" applyNumberFormat="1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3" fillId="0" borderId="30" xfId="0" applyFont="1" applyFill="1" applyBorder="1"/>
    <xf numFmtId="0" fontId="0" fillId="0" borderId="1" xfId="0" applyBorder="1"/>
    <xf numFmtId="165" fontId="3" fillId="0" borderId="29" xfId="1" applyNumberFormat="1" applyFont="1" applyFill="1" applyBorder="1" applyAlignment="1">
      <alignment horizontal="right"/>
    </xf>
    <xf numFmtId="165" fontId="3" fillId="0" borderId="31" xfId="1" applyNumberFormat="1" applyFont="1" applyFill="1" applyBorder="1" applyAlignment="1">
      <alignment horizontal="right"/>
    </xf>
    <xf numFmtId="166" fontId="3" fillId="0" borderId="32" xfId="1" applyNumberFormat="1" applyFont="1" applyFill="1" applyBorder="1" applyAlignment="1">
      <alignment horizontal="right"/>
    </xf>
    <xf numFmtId="167" fontId="0" fillId="3" borderId="1" xfId="0" applyNumberFormat="1" applyFill="1" applyBorder="1"/>
    <xf numFmtId="167" fontId="0" fillId="3" borderId="33" xfId="0" applyNumberFormat="1" applyFill="1" applyBorder="1" applyAlignment="1">
      <alignment horizontal="center"/>
    </xf>
    <xf numFmtId="165" fontId="0" fillId="0" borderId="29" xfId="1" applyNumberFormat="1" applyFont="1" applyFill="1" applyBorder="1" applyAlignment="1">
      <alignment horizontal="right"/>
    </xf>
    <xf numFmtId="165" fontId="0" fillId="0" borderId="31" xfId="1" applyNumberFormat="1" applyFont="1" applyFill="1" applyBorder="1" applyAlignment="1">
      <alignment horizontal="right"/>
    </xf>
    <xf numFmtId="166" fontId="0" fillId="0" borderId="32" xfId="1" applyNumberFormat="1" applyFont="1" applyFill="1" applyBorder="1" applyAlignment="1">
      <alignment horizontal="right"/>
    </xf>
    <xf numFmtId="0" fontId="0" fillId="0" borderId="30" xfId="0" applyFill="1" applyBorder="1"/>
    <xf numFmtId="166" fontId="0" fillId="0" borderId="30" xfId="1" applyNumberFormat="1" applyFont="1" applyFill="1" applyBorder="1" applyAlignment="1">
      <alignment horizontal="right"/>
    </xf>
    <xf numFmtId="165" fontId="0" fillId="0" borderId="23" xfId="1" applyNumberFormat="1" applyFont="1" applyFill="1" applyBorder="1" applyAlignment="1">
      <alignment horizontal="right"/>
    </xf>
    <xf numFmtId="166" fontId="0" fillId="0" borderId="24" xfId="1" applyNumberFormat="1" applyFont="1" applyFill="1" applyBorder="1" applyAlignment="1">
      <alignment horizontal="right"/>
    </xf>
    <xf numFmtId="167" fontId="0" fillId="3" borderId="33" xfId="0" applyNumberFormat="1" applyFill="1" applyBorder="1"/>
    <xf numFmtId="0" fontId="0" fillId="0" borderId="23" xfId="0" applyBorder="1" applyAlignment="1">
      <alignment horizontal="right"/>
    </xf>
    <xf numFmtId="0" fontId="3" fillId="0" borderId="22" xfId="0" applyFont="1" applyBorder="1"/>
    <xf numFmtId="165" fontId="0" fillId="0" borderId="23" xfId="1" applyNumberFormat="1" applyFont="1" applyBorder="1" applyAlignment="1">
      <alignment horizontal="right"/>
    </xf>
    <xf numFmtId="166" fontId="0" fillId="0" borderId="24" xfId="1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3" fillId="0" borderId="30" xfId="0" applyFont="1" applyBorder="1"/>
    <xf numFmtId="165" fontId="0" fillId="0" borderId="29" xfId="1" applyNumberFormat="1" applyFont="1" applyBorder="1" applyAlignment="1">
      <alignment horizontal="right"/>
    </xf>
    <xf numFmtId="165" fontId="0" fillId="0" borderId="31" xfId="1" applyNumberFormat="1" applyFont="1" applyBorder="1" applyAlignment="1">
      <alignment horizontal="right"/>
    </xf>
    <xf numFmtId="166" fontId="0" fillId="0" borderId="32" xfId="1" applyNumberFormat="1" applyFont="1" applyBorder="1" applyAlignment="1">
      <alignment horizontal="right"/>
    </xf>
    <xf numFmtId="0" fontId="3" fillId="4" borderId="26" xfId="0" applyFont="1" applyFill="1" applyBorder="1"/>
    <xf numFmtId="0" fontId="2" fillId="4" borderId="0" xfId="0" applyFont="1" applyFill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9" fillId="0" borderId="25" xfId="1" applyNumberFormat="1" applyFont="1" applyBorder="1" applyAlignment="1">
      <alignment horizontal="right"/>
    </xf>
    <xf numFmtId="165" fontId="9" fillId="0" borderId="27" xfId="1" applyNumberFormat="1" applyFont="1" applyBorder="1" applyAlignment="1">
      <alignment horizontal="right"/>
    </xf>
    <xf numFmtId="165" fontId="9" fillId="0" borderId="26" xfId="1" applyNumberFormat="1" applyFont="1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 wrapText="1"/>
    </xf>
    <xf numFmtId="164" fontId="0" fillId="4" borderId="5" xfId="0" applyNumberFormat="1" applyFill="1" applyBorder="1"/>
    <xf numFmtId="169" fontId="0" fillId="4" borderId="5" xfId="0" applyNumberFormat="1" applyFill="1" applyBorder="1"/>
    <xf numFmtId="0" fontId="0" fillId="0" borderId="36" xfId="0" applyFill="1" applyBorder="1" applyAlignment="1">
      <alignment horizontal="right"/>
    </xf>
    <xf numFmtId="165" fontId="0" fillId="0" borderId="36" xfId="1" applyNumberFormat="1" applyFont="1" applyFill="1" applyBorder="1" applyAlignment="1">
      <alignment horizontal="right"/>
    </xf>
    <xf numFmtId="165" fontId="0" fillId="0" borderId="37" xfId="1" applyNumberFormat="1" applyFont="1" applyFill="1" applyBorder="1" applyAlignment="1">
      <alignment horizontal="right"/>
    </xf>
    <xf numFmtId="168" fontId="0" fillId="0" borderId="11" xfId="0" applyNumberFormat="1" applyFill="1" applyBorder="1" applyAlignment="1"/>
    <xf numFmtId="166" fontId="0" fillId="0" borderId="38" xfId="1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5" borderId="16" xfId="0" applyFill="1" applyBorder="1" applyAlignment="1">
      <alignment horizontal="right"/>
    </xf>
    <xf numFmtId="0" fontId="0" fillId="5" borderId="8" xfId="0" applyFill="1" applyBorder="1"/>
    <xf numFmtId="165" fontId="0" fillId="5" borderId="16" xfId="1" applyNumberFormat="1" applyFont="1" applyFill="1" applyBorder="1" applyAlignment="1">
      <alignment horizontal="right"/>
    </xf>
    <xf numFmtId="165" fontId="0" fillId="5" borderId="21" xfId="1" applyNumberFormat="1" applyFont="1" applyFill="1" applyBorder="1" applyAlignment="1">
      <alignment horizontal="right"/>
    </xf>
    <xf numFmtId="166" fontId="0" fillId="5" borderId="39" xfId="1" applyNumberFormat="1" applyFont="1" applyFill="1" applyBorder="1" applyAlignment="1">
      <alignment horizontal="right"/>
    </xf>
    <xf numFmtId="0" fontId="5" fillId="2" borderId="30" xfId="0" applyFont="1" applyFill="1" applyBorder="1"/>
    <xf numFmtId="0" fontId="0" fillId="0" borderId="33" xfId="0" applyBorder="1"/>
    <xf numFmtId="0" fontId="3" fillId="5" borderId="17" xfId="0" applyFont="1" applyFill="1" applyBorder="1"/>
    <xf numFmtId="0" fontId="0" fillId="0" borderId="0" xfId="0" applyAlignment="1">
      <alignment horizontal="center"/>
    </xf>
    <xf numFmtId="0" fontId="10" fillId="0" borderId="0" xfId="0" applyFont="1"/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165" fontId="7" fillId="0" borderId="34" xfId="1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1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2" borderId="44" xfId="0" applyFont="1" applyFill="1" applyBorder="1"/>
    <xf numFmtId="0" fontId="12" fillId="6" borderId="41" xfId="0" applyFont="1" applyFill="1" applyBorder="1" applyAlignment="1"/>
    <xf numFmtId="0" fontId="12" fillId="0" borderId="0" xfId="0" applyFont="1" applyBorder="1" applyAlignment="1"/>
    <xf numFmtId="0" fontId="12" fillId="0" borderId="5" xfId="0" applyFont="1" applyBorder="1" applyAlignment="1"/>
    <xf numFmtId="0" fontId="14" fillId="0" borderId="1" xfId="0" applyFont="1" applyBorder="1"/>
    <xf numFmtId="0" fontId="12" fillId="0" borderId="1" xfId="0" applyFont="1" applyBorder="1"/>
    <xf numFmtId="170" fontId="12" fillId="0" borderId="1" xfId="1" applyNumberFormat="1" applyFont="1" applyFill="1" applyBorder="1" applyAlignment="1">
      <alignment horizontal="right"/>
    </xf>
    <xf numFmtId="168" fontId="12" fillId="0" borderId="1" xfId="0" applyNumberFormat="1" applyFont="1" applyBorder="1" applyAlignment="1"/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7" fontId="12" fillId="3" borderId="1" xfId="0" applyNumberFormat="1" applyFont="1" applyFill="1" applyBorder="1"/>
    <xf numFmtId="167" fontId="12" fillId="3" borderId="1" xfId="0" applyNumberFormat="1" applyFont="1" applyFill="1" applyBorder="1" applyAlignment="1">
      <alignment horizontal="center"/>
    </xf>
    <xf numFmtId="0" fontId="15" fillId="2" borderId="41" xfId="0" applyFont="1" applyFill="1" applyBorder="1"/>
    <xf numFmtId="0" fontId="12" fillId="0" borderId="37" xfId="0" applyFont="1" applyBorder="1"/>
    <xf numFmtId="170" fontId="12" fillId="0" borderId="45" xfId="1" applyNumberFormat="1" applyFont="1" applyFill="1" applyBorder="1" applyAlignment="1">
      <alignment horizontal="right"/>
    </xf>
    <xf numFmtId="170" fontId="12" fillId="0" borderId="36" xfId="1" applyNumberFormat="1" applyFont="1" applyFill="1" applyBorder="1" applyAlignment="1">
      <alignment horizontal="right"/>
    </xf>
    <xf numFmtId="0" fontId="12" fillId="0" borderId="11" xfId="0" applyFont="1" applyBorder="1"/>
    <xf numFmtId="0" fontId="12" fillId="0" borderId="8" xfId="0" applyFont="1" applyBorder="1"/>
    <xf numFmtId="0" fontId="14" fillId="5" borderId="1" xfId="0" applyFont="1" applyFill="1" applyBorder="1"/>
    <xf numFmtId="0" fontId="12" fillId="5" borderId="1" xfId="0" applyFont="1" applyFill="1" applyBorder="1"/>
    <xf numFmtId="0" fontId="12" fillId="0" borderId="21" xfId="0" applyFont="1" applyBorder="1"/>
    <xf numFmtId="170" fontId="12" fillId="0" borderId="42" xfId="1" applyNumberFormat="1" applyFont="1" applyFill="1" applyBorder="1" applyAlignment="1">
      <alignment horizontal="right"/>
    </xf>
    <xf numFmtId="170" fontId="12" fillId="0" borderId="16" xfId="1" applyNumberFormat="1" applyFont="1" applyFill="1" applyBorder="1" applyAlignment="1">
      <alignment horizontal="right"/>
    </xf>
    <xf numFmtId="167" fontId="12" fillId="3" borderId="5" xfId="0" applyNumberFormat="1" applyFont="1" applyFill="1" applyBorder="1"/>
    <xf numFmtId="167" fontId="12" fillId="3" borderId="5" xfId="0" applyNumberFormat="1" applyFont="1" applyFill="1" applyBorder="1" applyAlignment="1">
      <alignment horizontal="center"/>
    </xf>
    <xf numFmtId="0" fontId="12" fillId="0" borderId="18" xfId="0" applyFont="1" applyBorder="1"/>
    <xf numFmtId="170" fontId="12" fillId="0" borderId="43" xfId="1" applyNumberFormat="1" applyFont="1" applyFill="1" applyBorder="1" applyAlignment="1">
      <alignment horizontal="right"/>
    </xf>
    <xf numFmtId="170" fontId="12" fillId="0" borderId="23" xfId="1" applyNumberFormat="1" applyFont="1" applyFill="1" applyBorder="1" applyAlignment="1">
      <alignment horizontal="right"/>
    </xf>
    <xf numFmtId="0" fontId="12" fillId="0" borderId="6" xfId="0" applyFont="1" applyBorder="1"/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167" fontId="12" fillId="3" borderId="7" xfId="0" applyNumberFormat="1" applyFont="1" applyFill="1" applyBorder="1"/>
    <xf numFmtId="0" fontId="12" fillId="0" borderId="3" xfId="0" applyFont="1" applyBorder="1"/>
    <xf numFmtId="165" fontId="12" fillId="0" borderId="40" xfId="1" applyNumberFormat="1" applyFont="1" applyFill="1" applyBorder="1" applyAlignment="1">
      <alignment horizontal="right"/>
    </xf>
    <xf numFmtId="165" fontId="12" fillId="0" borderId="27" xfId="1" applyNumberFormat="1" applyFont="1" applyFill="1" applyBorder="1" applyAlignment="1">
      <alignment horizontal="right"/>
    </xf>
    <xf numFmtId="166" fontId="12" fillId="0" borderId="28" xfId="1" applyNumberFormat="1" applyFont="1" applyFill="1" applyBorder="1" applyAlignment="1">
      <alignment horizontal="right"/>
    </xf>
    <xf numFmtId="165" fontId="12" fillId="0" borderId="46" xfId="1" applyNumberFormat="1" applyFont="1" applyFill="1" applyBorder="1" applyAlignment="1">
      <alignment horizontal="right"/>
    </xf>
    <xf numFmtId="165" fontId="12" fillId="0" borderId="47" xfId="1" applyNumberFormat="1" applyFont="1" applyFill="1" applyBorder="1" applyAlignment="1">
      <alignment horizontal="right"/>
    </xf>
    <xf numFmtId="166" fontId="12" fillId="0" borderId="48" xfId="1" applyNumberFormat="1" applyFont="1" applyFill="1" applyBorder="1" applyAlignment="1">
      <alignment horizontal="right"/>
    </xf>
    <xf numFmtId="165" fontId="14" fillId="0" borderId="45" xfId="1" applyNumberFormat="1" applyFont="1" applyFill="1" applyBorder="1" applyAlignment="1">
      <alignment horizontal="right"/>
    </xf>
    <xf numFmtId="165" fontId="14" fillId="0" borderId="37" xfId="1" applyNumberFormat="1" applyFont="1" applyFill="1" applyBorder="1" applyAlignment="1">
      <alignment horizontal="right"/>
    </xf>
    <xf numFmtId="165" fontId="14" fillId="0" borderId="27" xfId="1" applyNumberFormat="1" applyFont="1" applyFill="1" applyBorder="1" applyAlignment="1">
      <alignment horizontal="right"/>
    </xf>
    <xf numFmtId="166" fontId="14" fillId="0" borderId="28" xfId="1" applyNumberFormat="1" applyFont="1" applyFill="1" applyBorder="1" applyAlignment="1">
      <alignment horizontal="right"/>
    </xf>
    <xf numFmtId="0" fontId="14" fillId="4" borderId="1" xfId="0" applyFont="1" applyFill="1" applyBorder="1"/>
    <xf numFmtId="165" fontId="14" fillId="0" borderId="1" xfId="1" applyNumberFormat="1" applyFont="1" applyFill="1" applyBorder="1" applyAlignment="1">
      <alignment horizontal="right"/>
    </xf>
    <xf numFmtId="165" fontId="14" fillId="0" borderId="40" xfId="1" applyNumberFormat="1" applyFont="1" applyFill="1" applyBorder="1" applyAlignment="1">
      <alignment horizontal="right"/>
    </xf>
    <xf numFmtId="169" fontId="12" fillId="4" borderId="5" xfId="0" applyNumberFormat="1" applyFont="1" applyFill="1" applyBorder="1"/>
    <xf numFmtId="164" fontId="12" fillId="4" borderId="5" xfId="0" applyNumberFormat="1" applyFont="1" applyFill="1" applyBorder="1"/>
    <xf numFmtId="165" fontId="13" fillId="0" borderId="34" xfId="1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15" fillId="0" borderId="25" xfId="1" applyNumberFormat="1" applyFont="1" applyBorder="1" applyAlignment="1">
      <alignment horizontal="right" vertical="center"/>
    </xf>
    <xf numFmtId="165" fontId="15" fillId="0" borderId="27" xfId="1" applyNumberFormat="1" applyFont="1" applyBorder="1" applyAlignment="1">
      <alignment horizontal="right" vertical="center"/>
    </xf>
    <xf numFmtId="165" fontId="15" fillId="0" borderId="26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center" vertical="center"/>
    </xf>
    <xf numFmtId="0" fontId="17" fillId="7" borderId="1" xfId="0" applyFont="1" applyFill="1" applyBorder="1"/>
    <xf numFmtId="0" fontId="11" fillId="7" borderId="26" xfId="0" applyFont="1" applyFill="1" applyBorder="1"/>
    <xf numFmtId="0" fontId="18" fillId="7" borderId="26" xfId="0" applyFont="1" applyFill="1" applyBorder="1"/>
    <xf numFmtId="0" fontId="17" fillId="7" borderId="4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CCCC"/>
      <color rgb="FF90EE32"/>
      <color rgb="FF25FB49"/>
      <color rgb="FF34EC87"/>
      <color rgb="FFCCFF66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workbookViewId="0">
      <selection activeCell="D12" sqref="D12"/>
    </sheetView>
  </sheetViews>
  <sheetFormatPr defaultRowHeight="15"/>
  <cols>
    <col min="1" max="1" width="4.140625" customWidth="1"/>
    <col min="2" max="2" width="33.85546875" customWidth="1"/>
    <col min="3" max="3" width="6.140625" customWidth="1"/>
    <col min="4" max="4" width="7" customWidth="1"/>
    <col min="5" max="5" width="6" customWidth="1"/>
    <col min="6" max="6" width="6.42578125" customWidth="1"/>
    <col min="7" max="7" width="8.5703125" customWidth="1"/>
    <col min="8" max="8" width="14.5703125" customWidth="1"/>
    <col min="9" max="9" width="17.7109375" customWidth="1"/>
  </cols>
  <sheetData>
    <row r="2" spans="1:9">
      <c r="B2" s="78" t="s">
        <v>28</v>
      </c>
    </row>
    <row r="3" spans="1:9" ht="8.25" customHeight="1" thickBot="1"/>
    <row r="4" spans="1:9" ht="30.75" customHeight="1" thickBot="1">
      <c r="A4" s="79" t="s">
        <v>1</v>
      </c>
      <c r="B4" s="80" t="s">
        <v>0</v>
      </c>
      <c r="C4" s="79" t="s">
        <v>3</v>
      </c>
      <c r="D4" s="110" t="s">
        <v>50</v>
      </c>
      <c r="E4" s="111"/>
      <c r="F4" s="111"/>
      <c r="G4" s="89" t="s">
        <v>51</v>
      </c>
      <c r="H4" s="86" t="s">
        <v>2</v>
      </c>
      <c r="I4" s="87" t="s">
        <v>4</v>
      </c>
    </row>
    <row r="5" spans="1:9" ht="15.75" thickBot="1">
      <c r="A5" s="81"/>
      <c r="B5" s="82"/>
      <c r="C5" s="81"/>
      <c r="D5" s="83" t="s">
        <v>43</v>
      </c>
      <c r="E5" s="84" t="s">
        <v>44</v>
      </c>
      <c r="F5" s="85" t="s">
        <v>45</v>
      </c>
      <c r="G5" s="88" t="s">
        <v>47</v>
      </c>
      <c r="H5" s="87" t="s">
        <v>48</v>
      </c>
      <c r="I5" s="87" t="s">
        <v>47</v>
      </c>
    </row>
    <row r="6" spans="1:9">
      <c r="A6" s="6"/>
      <c r="B6" s="34" t="s">
        <v>6</v>
      </c>
      <c r="C6" s="2"/>
      <c r="D6" s="30"/>
      <c r="E6" s="31"/>
      <c r="F6" s="31"/>
      <c r="G6" s="32"/>
      <c r="H6" s="5"/>
      <c r="I6" s="4"/>
    </row>
    <row r="7" spans="1:9">
      <c r="A7" s="7">
        <v>10</v>
      </c>
      <c r="B7" s="9" t="s">
        <v>5</v>
      </c>
      <c r="C7" s="4"/>
      <c r="D7" s="33">
        <v>62.5</v>
      </c>
      <c r="E7" s="14">
        <v>62.5</v>
      </c>
      <c r="F7" s="15">
        <v>8</v>
      </c>
      <c r="G7" s="29">
        <v>5.2210000000000001</v>
      </c>
      <c r="H7" s="41">
        <f>C7*(D7*E7*F7)/1000000</f>
        <v>0</v>
      </c>
      <c r="I7" s="40">
        <f>C7*G7</f>
        <v>0</v>
      </c>
    </row>
    <row r="8" spans="1:9">
      <c r="A8" s="7">
        <v>30</v>
      </c>
      <c r="B8" s="9" t="s">
        <v>7</v>
      </c>
      <c r="C8" s="4"/>
      <c r="D8" s="33">
        <v>62.5</v>
      </c>
      <c r="E8" s="14">
        <v>62.5</v>
      </c>
      <c r="F8" s="15">
        <v>8</v>
      </c>
      <c r="G8" s="29">
        <v>4</v>
      </c>
      <c r="H8" s="41">
        <f t="shared" ref="H8:H9" si="0">C8*(D8*E8*F8)/1000000</f>
        <v>0</v>
      </c>
      <c r="I8" s="40">
        <f t="shared" ref="I8:I9" si="1">C8*G8</f>
        <v>0</v>
      </c>
    </row>
    <row r="9" spans="1:9" ht="15.75" thickBot="1">
      <c r="A9" s="68">
        <v>40</v>
      </c>
      <c r="B9" s="69" t="s">
        <v>8</v>
      </c>
      <c r="C9" s="4"/>
      <c r="D9" s="70">
        <v>125</v>
      </c>
      <c r="E9" s="26">
        <v>25</v>
      </c>
      <c r="F9" s="26">
        <v>8</v>
      </c>
      <c r="G9" s="71">
        <v>4.0419999999999998</v>
      </c>
      <c r="H9" s="41">
        <f t="shared" si="0"/>
        <v>0</v>
      </c>
      <c r="I9" s="40">
        <f t="shared" si="1"/>
        <v>0</v>
      </c>
    </row>
    <row r="10" spans="1:9" ht="15.75" thickBot="1">
      <c r="A10" s="72"/>
      <c r="B10" s="73" t="s">
        <v>46</v>
      </c>
      <c r="C10" s="54"/>
      <c r="D10" s="74"/>
      <c r="E10" s="75"/>
      <c r="F10" s="75"/>
      <c r="G10" s="76"/>
      <c r="H10" s="67">
        <f>SUM(H7:H9)</f>
        <v>0</v>
      </c>
      <c r="I10" s="59">
        <f>SUM(I7:I9)</f>
        <v>0</v>
      </c>
    </row>
    <row r="11" spans="1:9" ht="15.75" thickBot="1">
      <c r="A11" s="72"/>
      <c r="B11" s="103" t="s">
        <v>9</v>
      </c>
      <c r="C11" s="54"/>
      <c r="D11" s="74"/>
      <c r="E11" s="75"/>
      <c r="F11" s="75"/>
      <c r="G11" s="76"/>
      <c r="H11" s="104"/>
      <c r="I11" s="54"/>
    </row>
    <row r="12" spans="1:9">
      <c r="A12" s="98"/>
      <c r="B12" s="105" t="s">
        <v>54</v>
      </c>
      <c r="C12" s="99"/>
      <c r="D12" s="100">
        <v>54</v>
      </c>
      <c r="E12" s="101">
        <v>20</v>
      </c>
      <c r="F12" s="101">
        <v>11</v>
      </c>
      <c r="G12" s="102">
        <v>3.5</v>
      </c>
      <c r="H12" s="41">
        <f>C12*(D12*E12*F12)/1000000</f>
        <v>0</v>
      </c>
      <c r="I12" s="40">
        <f t="shared" ref="I12:I19" si="2">C12*G12</f>
        <v>0</v>
      </c>
    </row>
    <row r="13" spans="1:9">
      <c r="A13" s="7">
        <v>70</v>
      </c>
      <c r="B13" s="9" t="s">
        <v>55</v>
      </c>
      <c r="C13" s="4"/>
      <c r="D13" s="28">
        <v>103</v>
      </c>
      <c r="E13" s="15">
        <v>18</v>
      </c>
      <c r="F13" s="15">
        <v>15</v>
      </c>
      <c r="G13" s="29">
        <v>6.5</v>
      </c>
      <c r="H13" s="41">
        <f t="shared" ref="H13:H19" si="3">C13*(D13*E13*F13)/1000000</f>
        <v>0</v>
      </c>
      <c r="I13" s="40">
        <f t="shared" si="2"/>
        <v>0</v>
      </c>
    </row>
    <row r="14" spans="1:9">
      <c r="A14" s="8">
        <v>80</v>
      </c>
      <c r="B14" s="10" t="s">
        <v>10</v>
      </c>
      <c r="C14" s="4"/>
      <c r="D14" s="22">
        <v>103</v>
      </c>
      <c r="E14" s="16">
        <v>18</v>
      </c>
      <c r="F14" s="16">
        <v>15</v>
      </c>
      <c r="G14" s="23">
        <v>6.2370000000000001</v>
      </c>
      <c r="H14" s="41">
        <f>C14*(D14*E14*F14)/1000000</f>
        <v>0</v>
      </c>
      <c r="I14" s="40">
        <f t="shared" si="2"/>
        <v>0</v>
      </c>
    </row>
    <row r="15" spans="1:9">
      <c r="A15" s="8">
        <v>90</v>
      </c>
      <c r="B15" s="10" t="s">
        <v>11</v>
      </c>
      <c r="C15" s="4"/>
      <c r="D15" s="22">
        <v>111</v>
      </c>
      <c r="E15" s="16">
        <v>15</v>
      </c>
      <c r="F15" s="16">
        <v>15</v>
      </c>
      <c r="G15" s="23">
        <v>6.5</v>
      </c>
      <c r="H15" s="41">
        <f t="shared" si="3"/>
        <v>0</v>
      </c>
      <c r="I15" s="40">
        <f t="shared" si="2"/>
        <v>0</v>
      </c>
    </row>
    <row r="16" spans="1:9">
      <c r="A16" s="8">
        <v>100</v>
      </c>
      <c r="B16" s="10" t="s">
        <v>12</v>
      </c>
      <c r="C16" s="4"/>
      <c r="D16" s="22">
        <v>56</v>
      </c>
      <c r="E16" s="16">
        <v>22</v>
      </c>
      <c r="F16" s="16">
        <v>16</v>
      </c>
      <c r="G16" s="23">
        <v>5.1280000000000001</v>
      </c>
      <c r="H16" s="41">
        <f t="shared" si="3"/>
        <v>0</v>
      </c>
      <c r="I16" s="40">
        <f t="shared" si="2"/>
        <v>0</v>
      </c>
    </row>
    <row r="17" spans="1:9">
      <c r="A17" s="8">
        <v>101</v>
      </c>
      <c r="B17" s="10" t="s">
        <v>29</v>
      </c>
      <c r="C17" s="4"/>
      <c r="D17" s="24">
        <v>56</v>
      </c>
      <c r="E17" s="17">
        <v>33</v>
      </c>
      <c r="F17" s="17">
        <v>16</v>
      </c>
      <c r="G17" s="25">
        <v>9</v>
      </c>
      <c r="H17" s="41">
        <f t="shared" si="3"/>
        <v>0</v>
      </c>
      <c r="I17" s="40">
        <f t="shared" si="2"/>
        <v>0</v>
      </c>
    </row>
    <row r="18" spans="1:9">
      <c r="A18" s="8">
        <v>102</v>
      </c>
      <c r="B18" s="10" t="s">
        <v>30</v>
      </c>
      <c r="C18" s="4"/>
      <c r="D18" s="24">
        <v>56</v>
      </c>
      <c r="E18" s="17">
        <v>40</v>
      </c>
      <c r="F18" s="17">
        <v>16</v>
      </c>
      <c r="G18" s="25">
        <v>11.5</v>
      </c>
      <c r="H18" s="41">
        <f t="shared" si="3"/>
        <v>0</v>
      </c>
      <c r="I18" s="40">
        <f t="shared" si="2"/>
        <v>0</v>
      </c>
    </row>
    <row r="19" spans="1:9">
      <c r="A19" s="8">
        <v>110</v>
      </c>
      <c r="B19" s="10" t="s">
        <v>13</v>
      </c>
      <c r="C19" s="4"/>
      <c r="D19" s="22">
        <v>56</v>
      </c>
      <c r="E19" s="16">
        <v>33</v>
      </c>
      <c r="F19" s="16">
        <v>16</v>
      </c>
      <c r="G19" s="23">
        <v>9</v>
      </c>
      <c r="H19" s="41">
        <f t="shared" si="3"/>
        <v>0</v>
      </c>
      <c r="I19" s="40">
        <f t="shared" si="2"/>
        <v>0</v>
      </c>
    </row>
    <row r="20" spans="1:9">
      <c r="A20" s="8">
        <v>120</v>
      </c>
      <c r="B20" s="10" t="s">
        <v>14</v>
      </c>
      <c r="C20" s="4"/>
      <c r="D20" s="22">
        <v>56</v>
      </c>
      <c r="E20" s="16">
        <v>33</v>
      </c>
      <c r="F20" s="16">
        <v>16</v>
      </c>
      <c r="G20" s="23">
        <v>9</v>
      </c>
      <c r="H20" s="41">
        <f>C20*(D20*E20*F20)/1000000</f>
        <v>0</v>
      </c>
      <c r="I20" s="40">
        <f>C20*G20</f>
        <v>0</v>
      </c>
    </row>
    <row r="21" spans="1:9">
      <c r="A21" s="8">
        <v>130</v>
      </c>
      <c r="B21" s="10" t="s">
        <v>15</v>
      </c>
      <c r="C21" s="4"/>
      <c r="D21" s="22">
        <v>56</v>
      </c>
      <c r="E21" s="16">
        <v>40</v>
      </c>
      <c r="F21" s="16">
        <v>16</v>
      </c>
      <c r="G21" s="23">
        <v>11.5</v>
      </c>
      <c r="H21" s="41">
        <f t="shared" ref="H21" si="4">C21*(D21*E21*F21)/1000000</f>
        <v>0</v>
      </c>
      <c r="I21" s="40">
        <f t="shared" ref="I21" si="5">C21*G21</f>
        <v>0</v>
      </c>
    </row>
    <row r="22" spans="1:9">
      <c r="A22" s="43">
        <v>140</v>
      </c>
      <c r="B22" s="44" t="s">
        <v>52</v>
      </c>
      <c r="C22" s="4"/>
      <c r="D22" s="65">
        <v>56</v>
      </c>
      <c r="E22" s="18">
        <v>40</v>
      </c>
      <c r="F22" s="18">
        <v>16</v>
      </c>
      <c r="G22" s="66">
        <v>8.1999999999999993</v>
      </c>
      <c r="H22" s="41">
        <f>C22*(D22*E22*F22)/1000000</f>
        <v>0</v>
      </c>
      <c r="I22" s="40">
        <f>C22*G22</f>
        <v>0</v>
      </c>
    </row>
    <row r="23" spans="1:9" ht="15.75" thickBot="1">
      <c r="A23" s="92">
        <v>150</v>
      </c>
      <c r="B23" s="44" t="s">
        <v>53</v>
      </c>
      <c r="D23" s="93">
        <v>33</v>
      </c>
      <c r="E23" s="94">
        <v>10</v>
      </c>
      <c r="F23" s="94">
        <v>15</v>
      </c>
      <c r="G23" s="96">
        <v>3</v>
      </c>
      <c r="H23" s="95">
        <f>C23*(D23*E23*F23)/1000000</f>
        <v>0</v>
      </c>
      <c r="I23" s="97">
        <f>C23*G23</f>
        <v>0</v>
      </c>
    </row>
    <row r="24" spans="1:9" ht="15.75" thickBot="1">
      <c r="A24" s="52"/>
      <c r="B24" s="63" t="s">
        <v>46</v>
      </c>
      <c r="C24" s="54"/>
      <c r="D24" s="60"/>
      <c r="E24" s="61"/>
      <c r="F24" s="61"/>
      <c r="G24" s="62"/>
      <c r="H24" s="67">
        <f>SUM(H13:H23)</f>
        <v>0</v>
      </c>
      <c r="I24" s="59">
        <f>SUM(I13:I23)</f>
        <v>0</v>
      </c>
    </row>
    <row r="25" spans="1:9">
      <c r="A25" s="13"/>
      <c r="B25" s="35" t="s">
        <v>16</v>
      </c>
      <c r="C25" s="2"/>
      <c r="D25" s="27"/>
      <c r="E25" s="27"/>
      <c r="F25" s="27"/>
      <c r="G25" s="37"/>
      <c r="H25" s="2"/>
      <c r="I25" s="2"/>
    </row>
    <row r="26" spans="1:9">
      <c r="A26" s="8">
        <v>180</v>
      </c>
      <c r="B26" s="10" t="s">
        <v>17</v>
      </c>
      <c r="C26" s="4"/>
      <c r="D26" s="16">
        <v>52</v>
      </c>
      <c r="E26" s="16">
        <v>40</v>
      </c>
      <c r="F26" s="16">
        <v>16</v>
      </c>
      <c r="G26" s="38">
        <v>5</v>
      </c>
      <c r="H26" s="42">
        <f t="shared" ref="H26:H29" si="6">C26*(D26*E26*F26)/1000000</f>
        <v>0</v>
      </c>
      <c r="I26" s="40">
        <f t="shared" ref="I26:I29" si="7">C26*G26</f>
        <v>0</v>
      </c>
    </row>
    <row r="27" spans="1:9">
      <c r="A27" s="8">
        <v>190</v>
      </c>
      <c r="B27" s="11" t="s">
        <v>18</v>
      </c>
      <c r="C27" s="4"/>
      <c r="D27" s="16">
        <v>56</v>
      </c>
      <c r="E27" s="16">
        <v>40</v>
      </c>
      <c r="F27" s="16">
        <v>16</v>
      </c>
      <c r="G27" s="38">
        <v>5</v>
      </c>
      <c r="H27" s="42">
        <f t="shared" si="6"/>
        <v>0</v>
      </c>
      <c r="I27" s="40">
        <f t="shared" si="7"/>
        <v>0</v>
      </c>
    </row>
    <row r="28" spans="1:9">
      <c r="A28" s="8">
        <v>200</v>
      </c>
      <c r="B28" s="11" t="s">
        <v>56</v>
      </c>
      <c r="C28" s="4"/>
      <c r="D28" s="16">
        <v>57</v>
      </c>
      <c r="E28" s="16">
        <v>23</v>
      </c>
      <c r="F28" s="16">
        <v>19</v>
      </c>
      <c r="G28" s="38">
        <v>6.5</v>
      </c>
      <c r="H28" s="42">
        <f t="shared" si="6"/>
        <v>0</v>
      </c>
      <c r="I28" s="40">
        <f t="shared" si="7"/>
        <v>0</v>
      </c>
    </row>
    <row r="29" spans="1:9">
      <c r="A29" s="8">
        <v>210</v>
      </c>
      <c r="B29" s="10" t="s">
        <v>19</v>
      </c>
      <c r="C29" s="4"/>
      <c r="D29" s="16">
        <v>56</v>
      </c>
      <c r="E29" s="16">
        <v>22</v>
      </c>
      <c r="F29" s="16">
        <v>16</v>
      </c>
      <c r="G29" s="38">
        <v>6.5</v>
      </c>
      <c r="H29" s="42">
        <f t="shared" si="6"/>
        <v>0</v>
      </c>
      <c r="I29" s="40">
        <f t="shared" si="7"/>
        <v>0</v>
      </c>
    </row>
    <row r="30" spans="1:9">
      <c r="A30" s="8">
        <v>220</v>
      </c>
      <c r="B30" s="10" t="s">
        <v>20</v>
      </c>
      <c r="C30" s="4"/>
      <c r="D30" s="16">
        <v>56</v>
      </c>
      <c r="E30" s="16">
        <v>33</v>
      </c>
      <c r="F30" s="16">
        <v>16</v>
      </c>
      <c r="G30" s="38">
        <v>9</v>
      </c>
      <c r="H30" s="42">
        <f>C30*(D30*E30*F30)/1000000</f>
        <v>0</v>
      </c>
      <c r="I30" s="40">
        <f>C30*G30</f>
        <v>0</v>
      </c>
    </row>
    <row r="31" spans="1:9">
      <c r="A31" s="8">
        <v>230</v>
      </c>
      <c r="B31" s="10" t="s">
        <v>21</v>
      </c>
      <c r="C31" s="4"/>
      <c r="D31" s="16">
        <v>56</v>
      </c>
      <c r="E31" s="16">
        <v>40</v>
      </c>
      <c r="F31" s="16">
        <v>16</v>
      </c>
      <c r="G31" s="38">
        <v>11.5</v>
      </c>
      <c r="H31" s="42">
        <f t="shared" ref="H31:H34" si="8">C31*(D31*E31*F31)/1000000</f>
        <v>0</v>
      </c>
      <c r="I31" s="40">
        <f t="shared" ref="I31:I34" si="9">C31*G31</f>
        <v>0</v>
      </c>
    </row>
    <row r="32" spans="1:9">
      <c r="A32" s="43"/>
      <c r="B32" s="44" t="s">
        <v>58</v>
      </c>
      <c r="C32" s="4"/>
      <c r="D32" s="18">
        <v>533</v>
      </c>
      <c r="E32" s="18">
        <v>226</v>
      </c>
      <c r="F32" s="18">
        <v>170</v>
      </c>
      <c r="G32" s="39">
        <v>8.3000000000000007</v>
      </c>
      <c r="H32" s="42">
        <f t="shared" si="8"/>
        <v>0</v>
      </c>
      <c r="I32" s="40">
        <f t="shared" si="9"/>
        <v>0</v>
      </c>
    </row>
    <row r="33" spans="1:9">
      <c r="A33" s="43"/>
      <c r="B33" s="44" t="s">
        <v>59</v>
      </c>
      <c r="C33" s="4"/>
      <c r="D33" s="18">
        <v>137</v>
      </c>
      <c r="E33" s="18">
        <v>65</v>
      </c>
      <c r="F33" s="18">
        <v>162</v>
      </c>
      <c r="G33" s="39">
        <v>0.6</v>
      </c>
      <c r="H33" s="42">
        <f t="shared" si="8"/>
        <v>0</v>
      </c>
      <c r="I33" s="40">
        <f t="shared" si="9"/>
        <v>0</v>
      </c>
    </row>
    <row r="34" spans="1:9" ht="15.75" thickBot="1">
      <c r="A34" s="43">
        <v>240</v>
      </c>
      <c r="B34" s="44" t="s">
        <v>22</v>
      </c>
      <c r="C34" s="4"/>
      <c r="D34" s="18">
        <v>56</v>
      </c>
      <c r="E34" s="18">
        <v>40</v>
      </c>
      <c r="F34" s="18">
        <v>16</v>
      </c>
      <c r="G34" s="39">
        <v>10</v>
      </c>
      <c r="H34" s="42">
        <f t="shared" si="8"/>
        <v>0</v>
      </c>
      <c r="I34" s="40">
        <f t="shared" si="9"/>
        <v>0</v>
      </c>
    </row>
    <row r="35" spans="1:9" ht="15.75" thickBot="1">
      <c r="A35" s="52"/>
      <c r="B35" s="63" t="s">
        <v>46</v>
      </c>
      <c r="C35" s="54"/>
      <c r="D35" s="61"/>
      <c r="E35" s="61"/>
      <c r="F35" s="61"/>
      <c r="G35" s="64"/>
      <c r="H35" s="58">
        <f>SUM(H26:H34)</f>
        <v>0</v>
      </c>
      <c r="I35" s="59">
        <f>SUM(I26:I34)</f>
        <v>0</v>
      </c>
    </row>
    <row r="36" spans="1:9">
      <c r="A36" s="13"/>
      <c r="B36" s="35" t="s">
        <v>23</v>
      </c>
      <c r="C36" s="2"/>
      <c r="D36" s="19"/>
      <c r="E36" s="20"/>
      <c r="F36" s="20"/>
      <c r="G36" s="21"/>
      <c r="H36" s="1"/>
      <c r="I36" s="2"/>
    </row>
    <row r="37" spans="1:9">
      <c r="A37" s="8">
        <v>260</v>
      </c>
      <c r="B37" s="10" t="s">
        <v>24</v>
      </c>
      <c r="C37" s="4"/>
      <c r="D37" s="22">
        <v>15</v>
      </c>
      <c r="E37" s="16">
        <v>15</v>
      </c>
      <c r="F37" s="16">
        <v>7</v>
      </c>
      <c r="G37" s="23">
        <v>0.8</v>
      </c>
      <c r="H37" s="42">
        <f>C37*(D37*E37*F37)/1000000</f>
        <v>0</v>
      </c>
      <c r="I37" s="40">
        <f t="shared" ref="I37:I38" si="10">C37*G37</f>
        <v>0</v>
      </c>
    </row>
    <row r="38" spans="1:9">
      <c r="A38" s="8">
        <v>270</v>
      </c>
      <c r="B38" s="10" t="s">
        <v>25</v>
      </c>
      <c r="C38" s="4"/>
      <c r="D38" s="22">
        <v>15</v>
      </c>
      <c r="E38" s="16">
        <v>15</v>
      </c>
      <c r="F38" s="16">
        <v>7</v>
      </c>
      <c r="G38" s="23">
        <v>0.58299999999999996</v>
      </c>
      <c r="H38" s="42">
        <f t="shared" ref="H38" si="11">C38*(D38*E38*F38)/1000000</f>
        <v>0</v>
      </c>
      <c r="I38" s="40">
        <f t="shared" si="10"/>
        <v>0</v>
      </c>
    </row>
    <row r="39" spans="1:9">
      <c r="A39" s="8">
        <v>272</v>
      </c>
      <c r="B39" s="10" t="s">
        <v>31</v>
      </c>
      <c r="C39" s="4"/>
      <c r="D39" s="24">
        <v>16</v>
      </c>
      <c r="E39" s="17">
        <v>16</v>
      </c>
      <c r="F39" s="17">
        <v>7</v>
      </c>
      <c r="G39" s="25">
        <v>0.8</v>
      </c>
      <c r="H39" s="42">
        <f>C39*(D39*E39*F39)/1000000</f>
        <v>0</v>
      </c>
      <c r="I39" s="40">
        <f>C39*G39</f>
        <v>0</v>
      </c>
    </row>
    <row r="40" spans="1:9">
      <c r="A40" s="8">
        <v>275</v>
      </c>
      <c r="B40" s="10" t="s">
        <v>26</v>
      </c>
      <c r="C40" s="4"/>
      <c r="D40" s="22">
        <v>33</v>
      </c>
      <c r="E40" s="16">
        <v>10</v>
      </c>
      <c r="F40" s="16">
        <v>15</v>
      </c>
      <c r="G40" s="23">
        <v>3</v>
      </c>
      <c r="H40" s="42">
        <f t="shared" ref="H40:H42" si="12">C40*(D40*E40*F40)/1000000</f>
        <v>0</v>
      </c>
      <c r="I40" s="40">
        <f t="shared" ref="I40:I42" si="13">C40*G40</f>
        <v>0</v>
      </c>
    </row>
    <row r="41" spans="1:9">
      <c r="A41" s="43"/>
      <c r="B41" s="44" t="s">
        <v>57</v>
      </c>
      <c r="C41" s="4"/>
      <c r="D41" s="65">
        <v>9.1</v>
      </c>
      <c r="E41" s="18">
        <v>9.1</v>
      </c>
      <c r="F41" s="18">
        <v>8.3000000000000007</v>
      </c>
      <c r="G41" s="66">
        <v>0.4</v>
      </c>
      <c r="H41" s="42">
        <f t="shared" si="12"/>
        <v>0</v>
      </c>
      <c r="I41" s="40">
        <f t="shared" si="13"/>
        <v>0</v>
      </c>
    </row>
    <row r="42" spans="1:9" ht="15.75" thickBot="1">
      <c r="A42" s="43">
        <v>277</v>
      </c>
      <c r="B42" s="44" t="s">
        <v>32</v>
      </c>
      <c r="C42" s="4"/>
      <c r="D42" s="45">
        <v>33</v>
      </c>
      <c r="E42" s="46">
        <v>10</v>
      </c>
      <c r="F42" s="46">
        <v>15</v>
      </c>
      <c r="G42" s="47">
        <v>3</v>
      </c>
      <c r="H42" s="42">
        <f t="shared" si="12"/>
        <v>0</v>
      </c>
      <c r="I42" s="40">
        <f t="shared" si="13"/>
        <v>0</v>
      </c>
    </row>
    <row r="43" spans="1:9" ht="15.75" thickBot="1">
      <c r="A43" s="52"/>
      <c r="B43" s="53" t="s">
        <v>46</v>
      </c>
      <c r="C43" s="54"/>
      <c r="D43" s="60"/>
      <c r="E43" s="61"/>
      <c r="F43" s="61"/>
      <c r="G43" s="62"/>
      <c r="H43" s="58">
        <f>SUM(H37:H42)</f>
        <v>0</v>
      </c>
      <c r="I43" s="59">
        <f>SUM(I37:I42)</f>
        <v>0</v>
      </c>
    </row>
    <row r="44" spans="1:9">
      <c r="A44" s="12"/>
      <c r="B44" s="36" t="s">
        <v>27</v>
      </c>
      <c r="C44" s="4"/>
      <c r="D44" s="19"/>
      <c r="E44" s="20"/>
      <c r="F44" s="20"/>
      <c r="G44" s="21"/>
      <c r="H44" s="5"/>
      <c r="I44" s="4"/>
    </row>
    <row r="45" spans="1:9">
      <c r="A45" s="8">
        <v>280</v>
      </c>
      <c r="B45" s="10" t="s">
        <v>33</v>
      </c>
      <c r="C45" s="4"/>
      <c r="D45" s="22">
        <v>32</v>
      </c>
      <c r="E45" s="16">
        <v>18</v>
      </c>
      <c r="F45" s="16">
        <v>10</v>
      </c>
      <c r="G45" s="23">
        <v>4</v>
      </c>
      <c r="H45" s="42">
        <f t="shared" ref="H45:H49" si="14">C45*(D45*E45*F45)/1000000</f>
        <v>0</v>
      </c>
      <c r="I45" s="40">
        <f t="shared" ref="I45:I49" si="15">C45*G45</f>
        <v>0</v>
      </c>
    </row>
    <row r="46" spans="1:9">
      <c r="A46" s="8">
        <v>290</v>
      </c>
      <c r="B46" s="10" t="s">
        <v>34</v>
      </c>
      <c r="C46" s="4"/>
      <c r="D46" s="22">
        <v>32</v>
      </c>
      <c r="E46" s="16">
        <v>18</v>
      </c>
      <c r="F46" s="16">
        <v>10</v>
      </c>
      <c r="G46" s="23">
        <v>4</v>
      </c>
      <c r="H46" s="42">
        <f t="shared" si="14"/>
        <v>0</v>
      </c>
      <c r="I46" s="40">
        <f t="shared" si="15"/>
        <v>0</v>
      </c>
    </row>
    <row r="47" spans="1:9">
      <c r="A47" s="8">
        <v>295</v>
      </c>
      <c r="B47" s="10" t="s">
        <v>35</v>
      </c>
      <c r="C47" s="4"/>
      <c r="D47" s="24">
        <v>32</v>
      </c>
      <c r="E47" s="17">
        <v>18</v>
      </c>
      <c r="F47" s="17">
        <v>10</v>
      </c>
      <c r="G47" s="25">
        <v>4</v>
      </c>
      <c r="H47" s="42">
        <f t="shared" si="14"/>
        <v>0</v>
      </c>
      <c r="I47" s="40">
        <f t="shared" si="15"/>
        <v>0</v>
      </c>
    </row>
    <row r="48" spans="1:9">
      <c r="A48" s="8">
        <v>315</v>
      </c>
      <c r="B48" s="10" t="s">
        <v>36</v>
      </c>
      <c r="C48" s="4"/>
      <c r="D48" s="24">
        <v>111</v>
      </c>
      <c r="E48" s="17">
        <v>15</v>
      </c>
      <c r="F48" s="17">
        <v>15</v>
      </c>
      <c r="G48" s="25">
        <v>6.5</v>
      </c>
      <c r="H48" s="42">
        <f t="shared" si="14"/>
        <v>0</v>
      </c>
      <c r="I48" s="40">
        <f t="shared" si="15"/>
        <v>0</v>
      </c>
    </row>
    <row r="49" spans="1:9">
      <c r="A49" s="8">
        <v>310</v>
      </c>
      <c r="B49" s="10" t="s">
        <v>37</v>
      </c>
      <c r="C49" s="4"/>
      <c r="D49" s="22">
        <v>56</v>
      </c>
      <c r="E49" s="16">
        <v>22</v>
      </c>
      <c r="F49" s="16">
        <v>16</v>
      </c>
      <c r="G49" s="23">
        <v>6.5</v>
      </c>
      <c r="H49" s="42">
        <f t="shared" si="14"/>
        <v>0</v>
      </c>
      <c r="I49" s="40">
        <f t="shared" si="15"/>
        <v>0</v>
      </c>
    </row>
    <row r="50" spans="1:9">
      <c r="A50" s="8">
        <v>300</v>
      </c>
      <c r="B50" s="10" t="s">
        <v>38</v>
      </c>
      <c r="C50" s="4"/>
      <c r="D50" s="22">
        <v>56</v>
      </c>
      <c r="E50" s="16">
        <v>22</v>
      </c>
      <c r="F50" s="16">
        <v>16</v>
      </c>
      <c r="G50" s="23">
        <v>6.5</v>
      </c>
      <c r="H50" s="42">
        <f t="shared" ref="H50:H51" si="16">C50*(D50*E50*F50)/1000000</f>
        <v>0</v>
      </c>
      <c r="I50" s="40">
        <f t="shared" ref="I50:I51" si="17">C50*G50</f>
        <v>0</v>
      </c>
    </row>
    <row r="51" spans="1:9">
      <c r="A51" s="8">
        <v>315</v>
      </c>
      <c r="B51" s="10" t="s">
        <v>39</v>
      </c>
      <c r="C51" s="4"/>
      <c r="D51" s="24">
        <v>56</v>
      </c>
      <c r="E51" s="17">
        <v>22</v>
      </c>
      <c r="F51" s="17">
        <v>16</v>
      </c>
      <c r="G51" s="25">
        <v>6.5</v>
      </c>
      <c r="H51" s="42">
        <f t="shared" si="16"/>
        <v>0</v>
      </c>
      <c r="I51" s="40">
        <f t="shared" si="17"/>
        <v>0</v>
      </c>
    </row>
    <row r="52" spans="1:9">
      <c r="A52" s="8">
        <v>320</v>
      </c>
      <c r="B52" s="10" t="s">
        <v>40</v>
      </c>
      <c r="C52" s="4"/>
      <c r="D52" s="24">
        <v>56</v>
      </c>
      <c r="E52" s="17">
        <v>40</v>
      </c>
      <c r="F52" s="17">
        <v>16</v>
      </c>
      <c r="G52" s="25">
        <v>11.5</v>
      </c>
      <c r="H52" s="42">
        <f>C52*(D52*E52*F52)/1000000</f>
        <v>0</v>
      </c>
      <c r="I52" s="40">
        <f>C52*G52</f>
        <v>0</v>
      </c>
    </row>
    <row r="53" spans="1:9">
      <c r="A53" s="8">
        <v>330</v>
      </c>
      <c r="B53" s="10" t="s">
        <v>41</v>
      </c>
      <c r="C53" s="4"/>
      <c r="D53" s="24">
        <v>56</v>
      </c>
      <c r="E53" s="17">
        <v>40</v>
      </c>
      <c r="F53" s="17">
        <v>16</v>
      </c>
      <c r="G53" s="25">
        <v>11.5</v>
      </c>
      <c r="H53" s="42">
        <f t="shared" ref="H53:H54" si="18">C53*(D53*E53*F53)/1000000</f>
        <v>0</v>
      </c>
      <c r="I53" s="40">
        <f t="shared" ref="I53:I54" si="19">C53*G53</f>
        <v>0</v>
      </c>
    </row>
    <row r="54" spans="1:9" ht="15.75" thickBot="1">
      <c r="A54" s="43">
        <v>340</v>
      </c>
      <c r="B54" s="44" t="s">
        <v>42</v>
      </c>
      <c r="C54" s="4"/>
      <c r="D54" s="45">
        <v>56</v>
      </c>
      <c r="E54" s="46">
        <v>40</v>
      </c>
      <c r="F54" s="46">
        <v>16</v>
      </c>
      <c r="G54" s="47">
        <v>11.5</v>
      </c>
      <c r="H54" s="42">
        <f t="shared" si="18"/>
        <v>0</v>
      </c>
      <c r="I54" s="40">
        <f t="shared" si="19"/>
        <v>0</v>
      </c>
    </row>
    <row r="55" spans="1:9" ht="15.75" thickBot="1">
      <c r="A55" s="52"/>
      <c r="B55" s="53" t="s">
        <v>46</v>
      </c>
      <c r="C55" s="54"/>
      <c r="D55" s="55"/>
      <c r="E55" s="56"/>
      <c r="F55" s="56"/>
      <c r="G55" s="57"/>
      <c r="H55" s="58">
        <f>SUM(H45:H54)</f>
        <v>0</v>
      </c>
      <c r="I55" s="59">
        <f>SUM(I45:I54)</f>
        <v>0</v>
      </c>
    </row>
    <row r="56" spans="1:9" ht="15.75" thickBot="1">
      <c r="A56" s="48"/>
      <c r="B56" s="77" t="s">
        <v>49</v>
      </c>
      <c r="C56" s="3"/>
      <c r="D56" s="49"/>
      <c r="E56" s="50"/>
      <c r="F56" s="50"/>
      <c r="G56" s="51"/>
      <c r="H56" s="91">
        <f>H10+H24+H35+H43+H55</f>
        <v>0</v>
      </c>
      <c r="I56" s="90">
        <f>I10+I24+I35+I43+I55</f>
        <v>0</v>
      </c>
    </row>
  </sheetData>
  <mergeCells count="1">
    <mergeCell ref="D4:F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8"/>
  <sheetViews>
    <sheetView tabSelected="1" topLeftCell="A46" zoomScaleNormal="100" workbookViewId="0">
      <selection activeCell="C81" sqref="C81"/>
    </sheetView>
  </sheetViews>
  <sheetFormatPr defaultRowHeight="15"/>
  <cols>
    <col min="1" max="1" width="4.85546875" customWidth="1"/>
    <col min="2" max="2" width="37.42578125" customWidth="1"/>
    <col min="3" max="3" width="9.140625" customWidth="1"/>
    <col min="4" max="4" width="8.5703125" customWidth="1"/>
    <col min="5" max="5" width="10.85546875" customWidth="1"/>
    <col min="6" max="6" width="9.140625" customWidth="1"/>
    <col min="7" max="7" width="12.7109375" customWidth="1"/>
    <col min="8" max="8" width="14.5703125" customWidth="1"/>
    <col min="9" max="9" width="17.7109375" customWidth="1"/>
    <col min="10" max="10" width="25.5703125" style="106" hidden="1" customWidth="1"/>
  </cols>
  <sheetData>
    <row r="2" spans="2:12" ht="15.75">
      <c r="B2" s="112" t="s">
        <v>81</v>
      </c>
      <c r="C2" s="113"/>
      <c r="D2" s="113"/>
      <c r="E2" s="113"/>
      <c r="F2" s="113"/>
      <c r="G2" s="113"/>
      <c r="H2" s="113"/>
      <c r="I2" s="114"/>
      <c r="J2" s="115"/>
    </row>
    <row r="3" spans="2:12" ht="8.25" customHeight="1" thickBot="1">
      <c r="B3" s="114"/>
      <c r="C3" s="114"/>
      <c r="D3" s="114"/>
      <c r="E3" s="114"/>
      <c r="F3" s="114"/>
      <c r="G3" s="114"/>
      <c r="H3" s="114"/>
      <c r="I3" s="114"/>
      <c r="J3" s="115"/>
    </row>
    <row r="4" spans="2:12" ht="30.75" customHeight="1" thickBot="1">
      <c r="B4" s="171" t="s">
        <v>0</v>
      </c>
      <c r="C4" s="171" t="s">
        <v>3</v>
      </c>
      <c r="D4" s="168" t="s">
        <v>50</v>
      </c>
      <c r="E4" s="169"/>
      <c r="F4" s="169"/>
      <c r="G4" s="170" t="s">
        <v>51</v>
      </c>
      <c r="H4" s="116" t="s">
        <v>2</v>
      </c>
      <c r="I4" s="117" t="s">
        <v>4</v>
      </c>
      <c r="J4" s="118" t="s">
        <v>74</v>
      </c>
      <c r="K4" s="108"/>
      <c r="L4" s="109"/>
    </row>
    <row r="5" spans="2:12" ht="15.75" thickBot="1">
      <c r="B5" s="172"/>
      <c r="C5" s="172"/>
      <c r="D5" s="173" t="s">
        <v>45</v>
      </c>
      <c r="E5" s="174" t="s">
        <v>43</v>
      </c>
      <c r="F5" s="175" t="s">
        <v>44</v>
      </c>
      <c r="G5" s="176" t="s">
        <v>47</v>
      </c>
      <c r="H5" s="117" t="s">
        <v>48</v>
      </c>
      <c r="I5" s="117" t="s">
        <v>47</v>
      </c>
      <c r="J5" s="119" t="s">
        <v>47</v>
      </c>
    </row>
    <row r="6" spans="2:12" ht="15.75" thickBot="1">
      <c r="B6" s="120" t="s">
        <v>6</v>
      </c>
      <c r="C6" s="121"/>
      <c r="D6" s="122"/>
      <c r="E6" s="122"/>
      <c r="F6" s="122"/>
      <c r="G6" s="122"/>
      <c r="H6" s="122"/>
      <c r="I6" s="122"/>
      <c r="J6" s="123"/>
    </row>
    <row r="7" spans="2:12" ht="15.75" thickBot="1">
      <c r="B7" s="124" t="s">
        <v>105</v>
      </c>
      <c r="C7" s="125"/>
      <c r="D7" s="126">
        <v>6.8</v>
      </c>
      <c r="E7" s="126">
        <v>60.7</v>
      </c>
      <c r="F7" s="126">
        <v>63</v>
      </c>
      <c r="G7" s="126">
        <v>4</v>
      </c>
      <c r="H7" s="127">
        <f t="shared" ref="H7:H13" si="0">C7*(D7*E7*F7)/1000000</f>
        <v>0</v>
      </c>
      <c r="I7" s="128">
        <f t="shared" ref="I7:I13" si="1">C7*G7</f>
        <v>0</v>
      </c>
      <c r="J7" s="129">
        <v>6.5</v>
      </c>
    </row>
    <row r="8" spans="2:12" ht="15.75" thickBot="1">
      <c r="B8" s="124" t="s">
        <v>85</v>
      </c>
      <c r="C8" s="125"/>
      <c r="D8" s="126">
        <v>6.8</v>
      </c>
      <c r="E8" s="126">
        <v>60.7</v>
      </c>
      <c r="F8" s="126">
        <v>63</v>
      </c>
      <c r="G8" s="126">
        <v>3</v>
      </c>
      <c r="H8" s="127">
        <f t="shared" si="0"/>
        <v>0</v>
      </c>
      <c r="I8" s="128">
        <f t="shared" si="1"/>
        <v>0</v>
      </c>
      <c r="J8" s="128">
        <v>25</v>
      </c>
    </row>
    <row r="9" spans="2:12" ht="15.75" thickBot="1">
      <c r="B9" s="124" t="s">
        <v>82</v>
      </c>
      <c r="C9" s="125"/>
      <c r="D9" s="126">
        <v>6.8</v>
      </c>
      <c r="E9" s="126">
        <v>63</v>
      </c>
      <c r="F9" s="126">
        <v>21.5</v>
      </c>
      <c r="G9" s="126">
        <v>1.1000000000000001</v>
      </c>
      <c r="H9" s="127">
        <f t="shared" si="0"/>
        <v>0</v>
      </c>
      <c r="I9" s="128">
        <f t="shared" si="1"/>
        <v>0</v>
      </c>
      <c r="J9" s="128"/>
    </row>
    <row r="10" spans="2:12" ht="15.75" thickBot="1">
      <c r="B10" s="124" t="s">
        <v>95</v>
      </c>
      <c r="C10" s="125"/>
      <c r="D10" s="126">
        <v>6.8</v>
      </c>
      <c r="E10" s="126">
        <v>123.5</v>
      </c>
      <c r="F10" s="126">
        <v>21.5</v>
      </c>
      <c r="G10" s="126">
        <v>2.1</v>
      </c>
      <c r="H10" s="127">
        <f t="shared" si="0"/>
        <v>0</v>
      </c>
      <c r="I10" s="128">
        <f t="shared" si="1"/>
        <v>0</v>
      </c>
      <c r="J10" s="128">
        <v>2.5</v>
      </c>
      <c r="L10" s="107"/>
    </row>
    <row r="11" spans="2:12" ht="15.75" thickBot="1">
      <c r="B11" s="124" t="s">
        <v>96</v>
      </c>
      <c r="C11" s="125"/>
      <c r="D11" s="126">
        <v>6.8</v>
      </c>
      <c r="E11" s="126">
        <v>123.5</v>
      </c>
      <c r="F11" s="126">
        <v>21.5</v>
      </c>
      <c r="G11" s="126">
        <v>2.1</v>
      </c>
      <c r="H11" s="127">
        <f t="shared" si="0"/>
        <v>0</v>
      </c>
      <c r="I11" s="128">
        <f t="shared" si="1"/>
        <v>0</v>
      </c>
      <c r="J11" s="128">
        <v>2.5</v>
      </c>
      <c r="L11" s="107"/>
    </row>
    <row r="12" spans="2:12" ht="15.75" thickBot="1">
      <c r="B12" s="124" t="s">
        <v>72</v>
      </c>
      <c r="C12" s="125"/>
      <c r="D12" s="126">
        <v>9</v>
      </c>
      <c r="E12" s="126">
        <v>124</v>
      </c>
      <c r="F12" s="126">
        <v>24</v>
      </c>
      <c r="G12" s="126">
        <v>3</v>
      </c>
      <c r="H12" s="127">
        <f t="shared" si="0"/>
        <v>0</v>
      </c>
      <c r="I12" s="128">
        <f t="shared" si="1"/>
        <v>0</v>
      </c>
      <c r="J12" s="128">
        <v>2.5</v>
      </c>
      <c r="L12" s="107"/>
    </row>
    <row r="13" spans="2:12" ht="15.75" thickBot="1">
      <c r="B13" s="124" t="s">
        <v>73</v>
      </c>
      <c r="C13" s="125"/>
      <c r="D13" s="126">
        <v>9</v>
      </c>
      <c r="E13" s="126">
        <v>67</v>
      </c>
      <c r="F13" s="126">
        <v>23.5</v>
      </c>
      <c r="G13" s="126">
        <v>2</v>
      </c>
      <c r="H13" s="127">
        <f t="shared" si="0"/>
        <v>0</v>
      </c>
      <c r="I13" s="128">
        <f t="shared" si="1"/>
        <v>0</v>
      </c>
      <c r="J13" s="128">
        <v>2.5</v>
      </c>
      <c r="L13" s="107"/>
    </row>
    <row r="14" spans="2:12" ht="15.75" thickBot="1">
      <c r="B14" s="124" t="s">
        <v>88</v>
      </c>
      <c r="C14" s="125"/>
      <c r="D14" s="126">
        <v>6.5</v>
      </c>
      <c r="E14" s="126">
        <v>157</v>
      </c>
      <c r="F14" s="126">
        <v>11</v>
      </c>
      <c r="G14" s="126">
        <v>3.2</v>
      </c>
      <c r="H14" s="127">
        <f t="shared" ref="H14" si="2">C14*(D14*E14*F14)/1000000</f>
        <v>0</v>
      </c>
      <c r="I14" s="128">
        <f t="shared" ref="I14" si="3">C14*G14</f>
        <v>0</v>
      </c>
      <c r="J14" s="128"/>
      <c r="L14" s="107"/>
    </row>
    <row r="15" spans="2:12" ht="15.75" thickBot="1">
      <c r="B15" s="124" t="s">
        <v>77</v>
      </c>
      <c r="C15" s="125"/>
      <c r="D15" s="126">
        <v>11.5</v>
      </c>
      <c r="E15" s="126">
        <v>105.8</v>
      </c>
      <c r="F15" s="126">
        <v>9.8000000000000007</v>
      </c>
      <c r="G15" s="126">
        <v>2.6</v>
      </c>
      <c r="H15" s="127">
        <f t="shared" ref="H15:H21" si="4">C15*(D15*E15*F15)/1000000</f>
        <v>0</v>
      </c>
      <c r="I15" s="128">
        <f t="shared" ref="I15:I22" si="5">C15*G15</f>
        <v>0</v>
      </c>
      <c r="J15" s="128">
        <v>2.5</v>
      </c>
      <c r="L15" s="107"/>
    </row>
    <row r="16" spans="2:12" ht="15.75" thickBot="1">
      <c r="B16" s="124" t="s">
        <v>83</v>
      </c>
      <c r="C16" s="125"/>
      <c r="D16" s="126">
        <v>11.1</v>
      </c>
      <c r="E16" s="126">
        <v>57.3</v>
      </c>
      <c r="F16" s="126">
        <v>8.4</v>
      </c>
      <c r="G16" s="126">
        <v>1.8</v>
      </c>
      <c r="H16" s="127">
        <f t="shared" si="4"/>
        <v>0</v>
      </c>
      <c r="I16" s="128">
        <f t="shared" si="5"/>
        <v>0</v>
      </c>
      <c r="J16" s="128"/>
    </row>
    <row r="17" spans="2:10" ht="15.75" thickBot="1">
      <c r="B17" s="124" t="s">
        <v>106</v>
      </c>
      <c r="C17" s="125"/>
      <c r="D17" s="126">
        <v>9.5</v>
      </c>
      <c r="E17" s="126">
        <v>58.5</v>
      </c>
      <c r="F17" s="126">
        <v>7.5</v>
      </c>
      <c r="G17" s="126">
        <v>1</v>
      </c>
      <c r="H17" s="127">
        <f t="shared" ref="H17" si="6">C17*(D17*E17*F17)/1000000</f>
        <v>0</v>
      </c>
      <c r="I17" s="128">
        <f t="shared" ref="I17" si="7">C17*G17</f>
        <v>0</v>
      </c>
      <c r="J17" s="128"/>
    </row>
    <row r="18" spans="2:10" ht="15.75" thickBot="1">
      <c r="B18" s="124" t="s">
        <v>107</v>
      </c>
      <c r="C18" s="125"/>
      <c r="D18" s="126">
        <v>9.5</v>
      </c>
      <c r="E18" s="126">
        <v>108.5</v>
      </c>
      <c r="F18" s="126">
        <v>7.5</v>
      </c>
      <c r="G18" s="126">
        <v>1.5</v>
      </c>
      <c r="H18" s="127">
        <f t="shared" ref="H18" si="8">C18*(D18*E18*F18)/1000000</f>
        <v>0</v>
      </c>
      <c r="I18" s="128">
        <f t="shared" ref="I18" si="9">C18*G18</f>
        <v>0</v>
      </c>
      <c r="J18" s="128"/>
    </row>
    <row r="19" spans="2:10" ht="15.75" thickBot="1">
      <c r="B19" s="124" t="s">
        <v>108</v>
      </c>
      <c r="C19" s="125"/>
      <c r="D19" s="126">
        <v>9.5</v>
      </c>
      <c r="E19" s="126">
        <v>158.5</v>
      </c>
      <c r="F19" s="126">
        <v>7.5</v>
      </c>
      <c r="G19" s="126">
        <v>2.2000000000000002</v>
      </c>
      <c r="H19" s="127">
        <f t="shared" ref="H19" si="10">C19*(D19*E19*F19)/1000000</f>
        <v>0</v>
      </c>
      <c r="I19" s="128">
        <f t="shared" ref="I19" si="11">C19*G19</f>
        <v>0</v>
      </c>
      <c r="J19" s="128"/>
    </row>
    <row r="20" spans="2:10" ht="18" customHeight="1" thickBot="1">
      <c r="B20" s="124" t="s">
        <v>109</v>
      </c>
      <c r="C20" s="125"/>
      <c r="D20" s="126">
        <v>9.5</v>
      </c>
      <c r="E20" s="126">
        <v>308.5</v>
      </c>
      <c r="F20" s="126">
        <v>7.5</v>
      </c>
      <c r="G20" s="126">
        <v>3.8</v>
      </c>
      <c r="H20" s="127">
        <f t="shared" ref="H20" si="12">C20*(D20*E20*F20)/1000000</f>
        <v>0</v>
      </c>
      <c r="I20" s="128">
        <f t="shared" ref="I20" si="13">C20*G20</f>
        <v>0</v>
      </c>
      <c r="J20" s="128"/>
    </row>
    <row r="21" spans="2:10" ht="15.75" thickBot="1">
      <c r="B21" s="124" t="s">
        <v>78</v>
      </c>
      <c r="C21" s="125"/>
      <c r="D21" s="126">
        <v>3</v>
      </c>
      <c r="E21" s="126">
        <v>11.5</v>
      </c>
      <c r="F21" s="126">
        <v>8.5</v>
      </c>
      <c r="G21" s="126">
        <v>0.15</v>
      </c>
      <c r="H21" s="127">
        <f t="shared" si="4"/>
        <v>0</v>
      </c>
      <c r="I21" s="128">
        <f t="shared" si="5"/>
        <v>0</v>
      </c>
      <c r="J21" s="128"/>
    </row>
    <row r="22" spans="2:10" ht="15.75" thickBot="1">
      <c r="B22" s="124" t="s">
        <v>79</v>
      </c>
      <c r="C22" s="125"/>
      <c r="D22" s="126">
        <v>3</v>
      </c>
      <c r="E22" s="126">
        <v>16.5</v>
      </c>
      <c r="F22" s="126">
        <v>12</v>
      </c>
      <c r="G22" s="126">
        <v>0.2</v>
      </c>
      <c r="H22" s="127">
        <f t="shared" ref="H22" si="14">C22*(D22*E22*F22)/1000000</f>
        <v>0</v>
      </c>
      <c r="I22" s="128">
        <f t="shared" si="5"/>
        <v>0</v>
      </c>
      <c r="J22" s="128">
        <v>1</v>
      </c>
    </row>
    <row r="23" spans="2:10" ht="16.5" thickBot="1">
      <c r="B23" s="177" t="s">
        <v>46</v>
      </c>
      <c r="C23" s="125"/>
      <c r="D23" s="126"/>
      <c r="E23" s="126"/>
      <c r="F23" s="126"/>
      <c r="G23" s="126"/>
      <c r="H23" s="130">
        <f>SUM(H7:H22)</f>
        <v>0</v>
      </c>
      <c r="I23" s="131">
        <f>SUM(I7:I22)</f>
        <v>0</v>
      </c>
      <c r="J23" s="128">
        <v>2.5</v>
      </c>
    </row>
    <row r="24" spans="2:10" ht="15.75" thickBot="1">
      <c r="B24" s="132" t="s">
        <v>9</v>
      </c>
      <c r="C24" s="133"/>
      <c r="D24" s="134"/>
      <c r="E24" s="135"/>
      <c r="F24" s="135"/>
      <c r="G24" s="135"/>
      <c r="H24" s="136"/>
      <c r="I24" s="137"/>
      <c r="J24" s="128">
        <v>3.5</v>
      </c>
    </row>
    <row r="25" spans="2:10" ht="15.75" thickBot="1">
      <c r="B25" s="138" t="s">
        <v>62</v>
      </c>
      <c r="C25" s="139"/>
      <c r="D25" s="126">
        <v>14.5</v>
      </c>
      <c r="E25" s="126">
        <v>55</v>
      </c>
      <c r="F25" s="126">
        <v>13</v>
      </c>
      <c r="G25" s="126">
        <v>2</v>
      </c>
      <c r="H25" s="127">
        <f t="shared" ref="H25:H30" si="15">C25*(D25*E25*F25)/1000000</f>
        <v>0</v>
      </c>
      <c r="I25" s="128">
        <f t="shared" ref="I25:I30" si="16">C25*G25</f>
        <v>0</v>
      </c>
      <c r="J25" s="128">
        <v>6</v>
      </c>
    </row>
    <row r="26" spans="2:10" ht="15.75" thickBot="1">
      <c r="B26" s="138" t="s">
        <v>63</v>
      </c>
      <c r="C26" s="125"/>
      <c r="D26" s="126">
        <v>14</v>
      </c>
      <c r="E26" s="126">
        <v>110</v>
      </c>
      <c r="F26" s="126">
        <v>13.5</v>
      </c>
      <c r="G26" s="126">
        <v>4.5</v>
      </c>
      <c r="H26" s="127">
        <f t="shared" si="15"/>
        <v>0</v>
      </c>
      <c r="I26" s="128">
        <f t="shared" si="16"/>
        <v>0</v>
      </c>
      <c r="J26" s="128">
        <v>3</v>
      </c>
    </row>
    <row r="27" spans="2:10" ht="15.75" thickBot="1">
      <c r="B27" s="138" t="s">
        <v>84</v>
      </c>
      <c r="C27" s="125"/>
      <c r="D27" s="126">
        <v>12.5</v>
      </c>
      <c r="E27" s="126">
        <v>58</v>
      </c>
      <c r="F27" s="126">
        <v>24</v>
      </c>
      <c r="G27" s="126">
        <v>4.5999999999999996</v>
      </c>
      <c r="H27" s="127">
        <f t="shared" si="15"/>
        <v>0</v>
      </c>
      <c r="I27" s="128">
        <f t="shared" si="16"/>
        <v>0</v>
      </c>
      <c r="J27" s="128"/>
    </row>
    <row r="28" spans="2:10" ht="15.75" thickBot="1">
      <c r="B28" s="138" t="s">
        <v>64</v>
      </c>
      <c r="C28" s="125"/>
      <c r="D28" s="126">
        <v>16.899999999999999</v>
      </c>
      <c r="E28" s="126">
        <v>56.8</v>
      </c>
      <c r="F28" s="126">
        <v>27.9</v>
      </c>
      <c r="G28" s="126">
        <v>6.7</v>
      </c>
      <c r="H28" s="127">
        <f t="shared" si="15"/>
        <v>0</v>
      </c>
      <c r="I28" s="128">
        <f t="shared" si="16"/>
        <v>0</v>
      </c>
      <c r="J28" s="128"/>
    </row>
    <row r="29" spans="2:10" ht="15.75" thickBot="1">
      <c r="B29" s="138" t="s">
        <v>65</v>
      </c>
      <c r="C29" s="125"/>
      <c r="D29" s="126">
        <v>16.7</v>
      </c>
      <c r="E29" s="126">
        <v>56.8</v>
      </c>
      <c r="F29" s="126">
        <v>39</v>
      </c>
      <c r="G29" s="126">
        <v>8.1</v>
      </c>
      <c r="H29" s="127">
        <f t="shared" si="15"/>
        <v>0</v>
      </c>
      <c r="I29" s="128">
        <f t="shared" si="16"/>
        <v>0</v>
      </c>
      <c r="J29" s="128"/>
    </row>
    <row r="30" spans="2:10" ht="15.75" thickBot="1">
      <c r="B30" s="138" t="s">
        <v>71</v>
      </c>
      <c r="C30" s="125"/>
      <c r="D30" s="126">
        <v>14.2</v>
      </c>
      <c r="E30" s="126">
        <v>32.200000000000003</v>
      </c>
      <c r="F30" s="126">
        <v>30.9</v>
      </c>
      <c r="G30" s="126">
        <v>6.8</v>
      </c>
      <c r="H30" s="127">
        <f t="shared" si="15"/>
        <v>0</v>
      </c>
      <c r="I30" s="128">
        <f t="shared" si="16"/>
        <v>0</v>
      </c>
      <c r="J30" s="128"/>
    </row>
    <row r="31" spans="2:10" ht="15.75" thickBot="1">
      <c r="B31" s="138" t="s">
        <v>76</v>
      </c>
      <c r="C31" s="125"/>
      <c r="D31" s="126">
        <v>52.8</v>
      </c>
      <c r="E31" s="126">
        <v>33.299999999999997</v>
      </c>
      <c r="F31" s="126">
        <v>33.299999999999997</v>
      </c>
      <c r="G31" s="126">
        <v>9</v>
      </c>
      <c r="H31" s="127">
        <f t="shared" ref="H31:H39" si="17">C31*(D31*E31*F31)/1000000</f>
        <v>0</v>
      </c>
      <c r="I31" s="128">
        <f t="shared" ref="I31:I39" si="18">C31*G31</f>
        <v>0</v>
      </c>
      <c r="J31" s="128"/>
    </row>
    <row r="32" spans="2:10" ht="15.75" thickBot="1">
      <c r="B32" s="138" t="s">
        <v>91</v>
      </c>
      <c r="C32" s="139"/>
      <c r="D32" s="126">
        <v>9</v>
      </c>
      <c r="E32" s="126">
        <v>30.5</v>
      </c>
      <c r="F32" s="126">
        <v>9.9</v>
      </c>
      <c r="G32" s="126">
        <v>1</v>
      </c>
      <c r="H32" s="127">
        <f t="shared" si="17"/>
        <v>0</v>
      </c>
      <c r="I32" s="128">
        <f t="shared" si="18"/>
        <v>0</v>
      </c>
      <c r="J32" s="128"/>
    </row>
    <row r="33" spans="2:10" ht="15.75" thickBot="1">
      <c r="B33" s="138" t="s">
        <v>92</v>
      </c>
      <c r="C33" s="139"/>
      <c r="D33" s="126">
        <v>9</v>
      </c>
      <c r="E33" s="126">
        <v>55.5</v>
      </c>
      <c r="F33" s="126">
        <v>9.9</v>
      </c>
      <c r="G33" s="126">
        <v>1.5</v>
      </c>
      <c r="H33" s="127">
        <f t="shared" ref="H33:H34" si="19">C33*(D33*E33*F33)/1000000</f>
        <v>0</v>
      </c>
      <c r="I33" s="128">
        <f t="shared" ref="I33:I34" si="20">C33*G33</f>
        <v>0</v>
      </c>
      <c r="J33" s="128"/>
    </row>
    <row r="34" spans="2:10" ht="15.75" thickBot="1">
      <c r="B34" s="138" t="s">
        <v>93</v>
      </c>
      <c r="C34" s="139"/>
      <c r="D34" s="126">
        <v>9</v>
      </c>
      <c r="E34" s="126">
        <v>80.5</v>
      </c>
      <c r="F34" s="126">
        <v>9.9</v>
      </c>
      <c r="G34" s="126">
        <v>2.2000000000000002</v>
      </c>
      <c r="H34" s="127">
        <f t="shared" si="19"/>
        <v>0</v>
      </c>
      <c r="I34" s="128">
        <f t="shared" si="20"/>
        <v>0</v>
      </c>
      <c r="J34" s="128"/>
    </row>
    <row r="35" spans="2:10" ht="15.75" thickBot="1">
      <c r="B35" s="138" t="s">
        <v>94</v>
      </c>
      <c r="C35" s="139"/>
      <c r="D35" s="126">
        <v>9</v>
      </c>
      <c r="E35" s="126">
        <v>105.5</v>
      </c>
      <c r="F35" s="126">
        <v>9.9</v>
      </c>
      <c r="G35" s="126">
        <v>2.7</v>
      </c>
      <c r="H35" s="127">
        <f t="shared" ref="H35" si="21">C35*(D35*E35*F35)/1000000</f>
        <v>0</v>
      </c>
      <c r="I35" s="128">
        <f t="shared" ref="I35" si="22">C35*G35</f>
        <v>0</v>
      </c>
      <c r="J35" s="128"/>
    </row>
    <row r="36" spans="2:10" ht="15.75" thickBot="1">
      <c r="B36" s="138" t="s">
        <v>110</v>
      </c>
      <c r="C36" s="125"/>
      <c r="D36" s="126">
        <v>12</v>
      </c>
      <c r="E36" s="126">
        <v>28.5</v>
      </c>
      <c r="F36" s="126">
        <v>18.5</v>
      </c>
      <c r="G36" s="126">
        <v>3.1</v>
      </c>
      <c r="H36" s="127">
        <f t="shared" si="17"/>
        <v>0</v>
      </c>
      <c r="I36" s="128">
        <f t="shared" si="18"/>
        <v>0</v>
      </c>
      <c r="J36" s="128"/>
    </row>
    <row r="37" spans="2:10" ht="15.75" thickBot="1">
      <c r="B37" s="138" t="s">
        <v>111</v>
      </c>
      <c r="C37" s="125"/>
      <c r="D37" s="126">
        <v>12</v>
      </c>
      <c r="E37" s="126">
        <v>28.5</v>
      </c>
      <c r="F37" s="126">
        <v>18.5</v>
      </c>
      <c r="G37" s="126">
        <v>3.3</v>
      </c>
      <c r="H37" s="127">
        <f t="shared" si="17"/>
        <v>0</v>
      </c>
      <c r="I37" s="128">
        <f t="shared" si="18"/>
        <v>0</v>
      </c>
      <c r="J37" s="128"/>
    </row>
    <row r="38" spans="2:10" ht="15.75" thickBot="1">
      <c r="B38" s="138" t="s">
        <v>112</v>
      </c>
      <c r="C38" s="125"/>
      <c r="D38" s="126">
        <v>22</v>
      </c>
      <c r="E38" s="126">
        <v>33</v>
      </c>
      <c r="F38" s="126">
        <v>23</v>
      </c>
      <c r="G38" s="126">
        <v>5.9</v>
      </c>
      <c r="H38" s="127">
        <f t="shared" si="17"/>
        <v>0</v>
      </c>
      <c r="I38" s="128">
        <f t="shared" si="18"/>
        <v>0</v>
      </c>
      <c r="J38" s="128"/>
    </row>
    <row r="39" spans="2:10" ht="15.75" thickBot="1">
      <c r="B39" s="138" t="s">
        <v>113</v>
      </c>
      <c r="C39" s="125"/>
      <c r="D39" s="126">
        <v>22</v>
      </c>
      <c r="E39" s="126">
        <v>33</v>
      </c>
      <c r="F39" s="126">
        <v>23</v>
      </c>
      <c r="G39" s="126">
        <v>7.1</v>
      </c>
      <c r="H39" s="127">
        <f t="shared" si="17"/>
        <v>0</v>
      </c>
      <c r="I39" s="128">
        <f t="shared" si="18"/>
        <v>0</v>
      </c>
      <c r="J39" s="128"/>
    </row>
    <row r="40" spans="2:10" ht="15.75" thickBot="1">
      <c r="B40" s="138" t="s">
        <v>114</v>
      </c>
      <c r="C40" s="125"/>
      <c r="D40" s="126">
        <v>25</v>
      </c>
      <c r="E40" s="126">
        <v>43.5</v>
      </c>
      <c r="F40" s="126">
        <v>31</v>
      </c>
      <c r="G40" s="126">
        <v>9.6</v>
      </c>
      <c r="H40" s="127">
        <f t="shared" ref="H40:H47" si="23">C40*(D40*E40*F40)/1000000</f>
        <v>0</v>
      </c>
      <c r="I40" s="128">
        <f t="shared" ref="I40:I47" si="24">C40*G40</f>
        <v>0</v>
      </c>
      <c r="J40" s="128"/>
    </row>
    <row r="41" spans="2:10" ht="15.75" thickBot="1">
      <c r="B41" s="138" t="s">
        <v>117</v>
      </c>
      <c r="C41" s="125"/>
      <c r="D41" s="126">
        <v>25</v>
      </c>
      <c r="E41" s="126">
        <v>43.5</v>
      </c>
      <c r="F41" s="126">
        <v>31</v>
      </c>
      <c r="G41" s="126">
        <v>10.8</v>
      </c>
      <c r="H41" s="127">
        <f t="shared" si="23"/>
        <v>0</v>
      </c>
      <c r="I41" s="128">
        <f t="shared" si="24"/>
        <v>0</v>
      </c>
      <c r="J41" s="128"/>
    </row>
    <row r="42" spans="2:10" ht="15.75" thickBot="1">
      <c r="B42" s="138" t="s">
        <v>118</v>
      </c>
      <c r="C42" s="125"/>
      <c r="D42" s="126">
        <v>35</v>
      </c>
      <c r="E42" s="126">
        <v>39</v>
      </c>
      <c r="F42" s="126">
        <v>22</v>
      </c>
      <c r="G42" s="126">
        <v>12.1</v>
      </c>
      <c r="H42" s="127">
        <f t="shared" si="23"/>
        <v>0</v>
      </c>
      <c r="I42" s="128">
        <f t="shared" si="24"/>
        <v>0</v>
      </c>
      <c r="J42" s="128"/>
    </row>
    <row r="43" spans="2:10" ht="15.75" thickBot="1">
      <c r="B43" s="138" t="s">
        <v>119</v>
      </c>
      <c r="C43" s="125"/>
      <c r="D43" s="126">
        <v>35</v>
      </c>
      <c r="E43" s="126">
        <v>39</v>
      </c>
      <c r="F43" s="126">
        <v>22</v>
      </c>
      <c r="G43" s="126">
        <v>13.4</v>
      </c>
      <c r="H43" s="127">
        <f>C43*(D43*E43*F43)/1000000</f>
        <v>0</v>
      </c>
      <c r="I43" s="128">
        <f t="shared" si="24"/>
        <v>0</v>
      </c>
      <c r="J43" s="128"/>
    </row>
    <row r="44" spans="2:10" ht="15.75" thickBot="1">
      <c r="B44" s="138" t="s">
        <v>115</v>
      </c>
      <c r="C44" s="125"/>
      <c r="D44" s="126">
        <v>44.5</v>
      </c>
      <c r="E44" s="126">
        <v>51</v>
      </c>
      <c r="F44" s="126">
        <v>39.5</v>
      </c>
      <c r="G44" s="126">
        <v>21.6</v>
      </c>
      <c r="H44" s="127">
        <f t="shared" si="23"/>
        <v>0</v>
      </c>
      <c r="I44" s="128">
        <f t="shared" si="24"/>
        <v>0</v>
      </c>
      <c r="J44" s="128"/>
    </row>
    <row r="45" spans="2:10" ht="15.75" thickBot="1">
      <c r="B45" s="138" t="s">
        <v>116</v>
      </c>
      <c r="C45" s="125"/>
      <c r="D45" s="126">
        <v>44.5</v>
      </c>
      <c r="E45" s="126">
        <v>51</v>
      </c>
      <c r="F45" s="126">
        <v>39.5</v>
      </c>
      <c r="G45" s="126">
        <v>24</v>
      </c>
      <c r="H45" s="127">
        <f t="shared" si="23"/>
        <v>0</v>
      </c>
      <c r="I45" s="128">
        <f t="shared" si="24"/>
        <v>0</v>
      </c>
      <c r="J45" s="128"/>
    </row>
    <row r="46" spans="2:10" ht="15.75" thickBot="1">
      <c r="B46" s="138" t="s">
        <v>120</v>
      </c>
      <c r="C46" s="125"/>
      <c r="D46" s="126">
        <v>50</v>
      </c>
      <c r="E46" s="126">
        <v>51</v>
      </c>
      <c r="F46" s="126">
        <v>34</v>
      </c>
      <c r="G46" s="126">
        <v>18.100000000000001</v>
      </c>
      <c r="H46" s="127">
        <f t="shared" si="23"/>
        <v>0</v>
      </c>
      <c r="I46" s="128">
        <f t="shared" si="24"/>
        <v>0</v>
      </c>
      <c r="J46" s="128"/>
    </row>
    <row r="47" spans="2:10" ht="15.75" thickBot="1">
      <c r="B47" s="138" t="s">
        <v>121</v>
      </c>
      <c r="C47" s="125"/>
      <c r="D47" s="126">
        <v>50</v>
      </c>
      <c r="E47" s="126">
        <v>51</v>
      </c>
      <c r="F47" s="126">
        <v>34</v>
      </c>
      <c r="G47" s="126">
        <v>23</v>
      </c>
      <c r="H47" s="127">
        <f t="shared" si="23"/>
        <v>0</v>
      </c>
      <c r="I47" s="128">
        <f t="shared" si="24"/>
        <v>0</v>
      </c>
      <c r="J47" s="128"/>
    </row>
    <row r="48" spans="2:10" ht="15.75" thickBot="1">
      <c r="B48" s="138" t="s">
        <v>122</v>
      </c>
      <c r="C48" s="125"/>
      <c r="D48" s="126">
        <v>38.5</v>
      </c>
      <c r="E48" s="126">
        <v>35.5</v>
      </c>
      <c r="F48" s="126">
        <v>35.5</v>
      </c>
      <c r="G48" s="126">
        <v>15.5</v>
      </c>
      <c r="H48" s="127">
        <f t="shared" ref="H48" si="25">C48*(D48*E48*F48)/1000000</f>
        <v>0</v>
      </c>
      <c r="I48" s="128">
        <f t="shared" ref="I48" si="26">C48*G48</f>
        <v>0</v>
      </c>
      <c r="J48" s="128"/>
    </row>
    <row r="49" spans="2:10" ht="16.5" thickBot="1">
      <c r="B49" s="178" t="s">
        <v>46</v>
      </c>
      <c r="C49" s="140"/>
      <c r="D49" s="141"/>
      <c r="E49" s="142"/>
      <c r="F49" s="142"/>
      <c r="G49" s="142"/>
      <c r="H49" s="143">
        <f>SUM(H25:H48)</f>
        <v>0</v>
      </c>
      <c r="I49" s="144">
        <f>SUM(I25:I48)</f>
        <v>0</v>
      </c>
      <c r="J49" s="128"/>
    </row>
    <row r="50" spans="2:10" ht="15.75" thickBot="1">
      <c r="B50" s="120" t="s">
        <v>16</v>
      </c>
      <c r="C50" s="145"/>
      <c r="D50" s="146"/>
      <c r="E50" s="147"/>
      <c r="F50" s="147"/>
      <c r="G50" s="147"/>
      <c r="H50" s="148"/>
      <c r="I50" s="148">
        <f>SUM(I25:I48)</f>
        <v>0</v>
      </c>
      <c r="J50" s="128"/>
    </row>
    <row r="51" spans="2:10" ht="15.75" thickBot="1">
      <c r="B51" s="149" t="s">
        <v>66</v>
      </c>
      <c r="C51" s="125"/>
      <c r="D51" s="126">
        <v>16</v>
      </c>
      <c r="E51" s="126">
        <v>56</v>
      </c>
      <c r="F51" s="126">
        <v>9</v>
      </c>
      <c r="G51" s="126">
        <v>2.7</v>
      </c>
      <c r="H51" s="127">
        <f t="shared" ref="H51:H57" si="27">C51*(D51*E51*F51)/1000000</f>
        <v>0</v>
      </c>
      <c r="I51" s="128">
        <f t="shared" ref="I51:I57" si="28">C51*G51</f>
        <v>0</v>
      </c>
      <c r="J51" s="128"/>
    </row>
    <row r="52" spans="2:10" ht="15.75" thickBot="1">
      <c r="B52" s="149" t="s">
        <v>67</v>
      </c>
      <c r="C52" s="125"/>
      <c r="D52" s="126">
        <v>17</v>
      </c>
      <c r="E52" s="126">
        <v>56</v>
      </c>
      <c r="F52" s="126">
        <v>17.5</v>
      </c>
      <c r="G52" s="126">
        <v>4.5999999999999996</v>
      </c>
      <c r="H52" s="127">
        <f t="shared" si="27"/>
        <v>0</v>
      </c>
      <c r="I52" s="128">
        <f t="shared" si="28"/>
        <v>0</v>
      </c>
      <c r="J52" s="128"/>
    </row>
    <row r="53" spans="2:10" ht="15.75" thickBot="1">
      <c r="B53" s="149" t="s">
        <v>68</v>
      </c>
      <c r="C53" s="125"/>
      <c r="D53" s="126">
        <v>19</v>
      </c>
      <c r="E53" s="126">
        <v>57.3</v>
      </c>
      <c r="F53" s="126">
        <v>27.4</v>
      </c>
      <c r="G53" s="126">
        <v>7</v>
      </c>
      <c r="H53" s="127">
        <f t="shared" si="27"/>
        <v>0</v>
      </c>
      <c r="I53" s="128">
        <f t="shared" si="28"/>
        <v>0</v>
      </c>
      <c r="J53" s="128"/>
    </row>
    <row r="54" spans="2:10" ht="15.75" thickBot="1">
      <c r="B54" s="149" t="s">
        <v>69</v>
      </c>
      <c r="C54" s="125"/>
      <c r="D54" s="126">
        <v>19</v>
      </c>
      <c r="E54" s="126">
        <v>59.7</v>
      </c>
      <c r="F54" s="126">
        <v>39.299999999999997</v>
      </c>
      <c r="G54" s="126">
        <v>9.4</v>
      </c>
      <c r="H54" s="127">
        <f t="shared" si="27"/>
        <v>0</v>
      </c>
      <c r="I54" s="128">
        <f t="shared" si="28"/>
        <v>0</v>
      </c>
      <c r="J54" s="128"/>
    </row>
    <row r="55" spans="2:10" ht="15.75" thickBot="1">
      <c r="B55" s="149" t="s">
        <v>89</v>
      </c>
      <c r="C55" s="125"/>
      <c r="D55" s="126">
        <v>9</v>
      </c>
      <c r="E55" s="126">
        <v>30.5</v>
      </c>
      <c r="F55" s="126">
        <v>9.9</v>
      </c>
      <c r="G55" s="126">
        <v>1</v>
      </c>
      <c r="H55" s="127">
        <f t="shared" si="27"/>
        <v>0</v>
      </c>
      <c r="I55" s="128">
        <f t="shared" si="28"/>
        <v>0</v>
      </c>
      <c r="J55" s="128"/>
    </row>
    <row r="56" spans="2:10" ht="15.75" thickBot="1">
      <c r="B56" s="149" t="s">
        <v>97</v>
      </c>
      <c r="C56" s="125"/>
      <c r="D56" s="126">
        <v>9</v>
      </c>
      <c r="E56" s="126">
        <v>55.5</v>
      </c>
      <c r="F56" s="126">
        <v>9.9</v>
      </c>
      <c r="G56" s="126">
        <v>1.5</v>
      </c>
      <c r="H56" s="127">
        <f t="shared" si="27"/>
        <v>0</v>
      </c>
      <c r="I56" s="128">
        <f t="shared" si="28"/>
        <v>0</v>
      </c>
      <c r="J56" s="128"/>
    </row>
    <row r="57" spans="2:10" ht="15.75" thickBot="1">
      <c r="B57" s="149" t="s">
        <v>90</v>
      </c>
      <c r="C57" s="125"/>
      <c r="D57" s="126">
        <v>9</v>
      </c>
      <c r="E57" s="126">
        <v>80.5</v>
      </c>
      <c r="F57" s="126">
        <v>9.9</v>
      </c>
      <c r="G57" s="126">
        <v>2.2000000000000002</v>
      </c>
      <c r="H57" s="127">
        <f t="shared" si="27"/>
        <v>0</v>
      </c>
      <c r="I57" s="128">
        <f t="shared" si="28"/>
        <v>0</v>
      </c>
      <c r="J57" s="128"/>
    </row>
    <row r="58" spans="2:10" ht="15.75" thickBot="1">
      <c r="B58" s="149" t="s">
        <v>86</v>
      </c>
      <c r="C58" s="125"/>
      <c r="D58" s="126">
        <v>11</v>
      </c>
      <c r="E58" s="126">
        <v>53</v>
      </c>
      <c r="F58" s="126">
        <v>26</v>
      </c>
      <c r="G58" s="126">
        <v>7.2</v>
      </c>
      <c r="H58" s="127">
        <f>C58*(D58*E58*F58)/1000000</f>
        <v>0</v>
      </c>
      <c r="I58" s="128">
        <f>C58*G58</f>
        <v>0</v>
      </c>
      <c r="J58" s="128"/>
    </row>
    <row r="59" spans="2:10" ht="15.75" thickBot="1">
      <c r="B59" s="149" t="s">
        <v>87</v>
      </c>
      <c r="C59" s="125"/>
      <c r="D59" s="126">
        <v>10.5</v>
      </c>
      <c r="E59" s="126">
        <v>68.5</v>
      </c>
      <c r="F59" s="126">
        <v>27</v>
      </c>
      <c r="G59" s="126">
        <v>9.6</v>
      </c>
      <c r="H59" s="127">
        <f>C59*(D59*E59*F59)/1000000</f>
        <v>0</v>
      </c>
      <c r="I59" s="128">
        <f>C59*G59</f>
        <v>0</v>
      </c>
      <c r="J59" s="128"/>
    </row>
    <row r="60" spans="2:10" ht="15.75" thickBot="1">
      <c r="B60" s="150" t="s">
        <v>80</v>
      </c>
      <c r="C60" s="125"/>
      <c r="D60" s="126">
        <v>56.8</v>
      </c>
      <c r="E60" s="126">
        <v>40.4</v>
      </c>
      <c r="F60" s="126">
        <v>40.799999999999997</v>
      </c>
      <c r="G60" s="126">
        <v>2.6</v>
      </c>
      <c r="H60" s="127">
        <f t="shared" ref="H60:H61" si="29">C60*(D60*E60*F60)/1000000</f>
        <v>0</v>
      </c>
      <c r="I60" s="128">
        <f t="shared" ref="I60:I61" si="30">C60*G60</f>
        <v>0</v>
      </c>
      <c r="J60" s="128"/>
    </row>
    <row r="61" spans="2:10" ht="15.75" thickBot="1">
      <c r="B61" s="150" t="s">
        <v>70</v>
      </c>
      <c r="C61" s="125"/>
      <c r="D61" s="126">
        <v>17</v>
      </c>
      <c r="E61" s="126">
        <v>53.3</v>
      </c>
      <c r="F61" s="126">
        <v>22.6</v>
      </c>
      <c r="G61" s="126">
        <v>8.3000000000000007</v>
      </c>
      <c r="H61" s="127">
        <f t="shared" si="29"/>
        <v>0</v>
      </c>
      <c r="I61" s="128">
        <f t="shared" si="30"/>
        <v>0</v>
      </c>
      <c r="J61" s="128"/>
    </row>
    <row r="62" spans="2:10" ht="16.5" thickBot="1">
      <c r="B62" s="178" t="s">
        <v>46</v>
      </c>
      <c r="C62" s="140"/>
      <c r="D62" s="141"/>
      <c r="E62" s="142"/>
      <c r="F62" s="142"/>
      <c r="G62" s="142"/>
      <c r="H62" s="151">
        <f>SUM(H51:H61)</f>
        <v>0</v>
      </c>
      <c r="I62" s="144">
        <f>SUM(I51:I61)</f>
        <v>0</v>
      </c>
      <c r="J62" s="128"/>
    </row>
    <row r="63" spans="2:10" ht="15.75" thickBot="1">
      <c r="B63" s="120" t="s">
        <v>23</v>
      </c>
      <c r="C63" s="145"/>
      <c r="D63" s="146"/>
      <c r="E63" s="147"/>
      <c r="F63" s="147"/>
      <c r="G63" s="147"/>
      <c r="H63" s="152"/>
      <c r="I63" s="148"/>
      <c r="J63" s="128"/>
    </row>
    <row r="64" spans="2:10" ht="15.75" thickBot="1">
      <c r="B64" s="138" t="s">
        <v>61</v>
      </c>
      <c r="C64" s="139"/>
      <c r="D64" s="126">
        <v>12.5</v>
      </c>
      <c r="E64" s="126">
        <v>33</v>
      </c>
      <c r="F64" s="126">
        <v>10</v>
      </c>
      <c r="G64" s="126">
        <v>1.3</v>
      </c>
      <c r="H64" s="127">
        <f>C64*(D64*E64*F64)/1000000</f>
        <v>0</v>
      </c>
      <c r="I64" s="128">
        <f>C64*G64</f>
        <v>0</v>
      </c>
      <c r="J64" s="128">
        <v>5</v>
      </c>
    </row>
    <row r="65" spans="2:10" ht="15.75" thickBot="1">
      <c r="B65" s="150" t="s">
        <v>75</v>
      </c>
      <c r="C65" s="125"/>
      <c r="D65" s="126">
        <v>8.5</v>
      </c>
      <c r="E65" s="126">
        <v>15.5</v>
      </c>
      <c r="F65" s="126">
        <v>16</v>
      </c>
      <c r="G65" s="126">
        <v>0.65</v>
      </c>
      <c r="H65" s="127">
        <f>C65*(D65*E65*F65)/1000000</f>
        <v>0</v>
      </c>
      <c r="I65" s="128">
        <f>C65*G65</f>
        <v>0</v>
      </c>
      <c r="J65" s="128"/>
    </row>
    <row r="66" spans="2:10" ht="15.75" thickBot="1">
      <c r="B66" s="150" t="s">
        <v>57</v>
      </c>
      <c r="C66" s="125"/>
      <c r="D66" s="126">
        <v>8.5</v>
      </c>
      <c r="E66" s="126">
        <v>15</v>
      </c>
      <c r="F66" s="126">
        <v>14</v>
      </c>
      <c r="G66" s="126">
        <v>0.25</v>
      </c>
      <c r="H66" s="127">
        <f t="shared" ref="H66:H68" si="31">C66*(D66*E66*F66)/1000000</f>
        <v>0</v>
      </c>
      <c r="I66" s="128">
        <f>C66*G66</f>
        <v>0</v>
      </c>
      <c r="J66" s="128"/>
    </row>
    <row r="67" spans="2:10" ht="15.75" thickBot="1">
      <c r="B67" s="150" t="s">
        <v>98</v>
      </c>
      <c r="C67" s="125"/>
      <c r="D67" s="126">
        <v>7.5</v>
      </c>
      <c r="E67" s="126">
        <v>22</v>
      </c>
      <c r="F67" s="126">
        <v>20</v>
      </c>
      <c r="G67" s="126">
        <v>0.4</v>
      </c>
      <c r="H67" s="127">
        <f t="shared" ref="H67" si="32">C67*(D67*E67*F67)/1000000</f>
        <v>0</v>
      </c>
      <c r="I67" s="128">
        <f>C67*G67</f>
        <v>0</v>
      </c>
      <c r="J67" s="128"/>
    </row>
    <row r="68" spans="2:10" ht="15.75" thickBot="1">
      <c r="B68" s="150" t="s">
        <v>60</v>
      </c>
      <c r="C68" s="125"/>
      <c r="D68" s="126">
        <v>10</v>
      </c>
      <c r="E68" s="126">
        <v>25.5</v>
      </c>
      <c r="F68" s="126">
        <v>25.5</v>
      </c>
      <c r="G68" s="126">
        <v>0.65</v>
      </c>
      <c r="H68" s="127">
        <f t="shared" si="31"/>
        <v>0</v>
      </c>
      <c r="I68" s="128">
        <f>C68*G68</f>
        <v>0</v>
      </c>
      <c r="J68" s="128"/>
    </row>
    <row r="69" spans="2:10" ht="15.75" thickBot="1">
      <c r="B69" s="179" t="s">
        <v>46</v>
      </c>
      <c r="C69" s="140"/>
      <c r="D69" s="153"/>
      <c r="E69" s="154"/>
      <c r="F69" s="154"/>
      <c r="G69" s="155"/>
      <c r="H69" s="151">
        <f>SUM(H64:H68)</f>
        <v>0</v>
      </c>
      <c r="I69" s="144">
        <f>SUM(I64:I68)</f>
        <v>0</v>
      </c>
      <c r="J69" s="128"/>
    </row>
    <row r="70" spans="2:10" ht="15.75" thickBot="1">
      <c r="B70" s="132" t="s">
        <v>27</v>
      </c>
      <c r="C70" s="145"/>
      <c r="D70" s="156"/>
      <c r="E70" s="157"/>
      <c r="F70" s="157"/>
      <c r="G70" s="158"/>
      <c r="H70" s="136"/>
      <c r="I70" s="137"/>
      <c r="J70" s="128"/>
    </row>
    <row r="71" spans="2:10" ht="15.75" thickBot="1">
      <c r="B71" s="150" t="s">
        <v>99</v>
      </c>
      <c r="C71" s="125"/>
      <c r="D71" s="126">
        <v>7.5</v>
      </c>
      <c r="E71" s="126">
        <v>159</v>
      </c>
      <c r="F71" s="126">
        <v>7.5</v>
      </c>
      <c r="G71" s="126">
        <v>0.9</v>
      </c>
      <c r="H71" s="127">
        <f t="shared" ref="H71:H73" si="33">C71*(D71*E71*F71)/1000000</f>
        <v>0</v>
      </c>
      <c r="I71" s="128">
        <f t="shared" ref="I71:I73" si="34">C71*G71</f>
        <v>0</v>
      </c>
      <c r="J71" s="115"/>
    </row>
    <row r="72" spans="2:10" ht="15.75" thickBot="1">
      <c r="B72" s="150" t="s">
        <v>100</v>
      </c>
      <c r="C72" s="125"/>
      <c r="D72" s="126">
        <v>6.5</v>
      </c>
      <c r="E72" s="126">
        <v>27</v>
      </c>
      <c r="F72" s="126">
        <v>6.5</v>
      </c>
      <c r="G72" s="126">
        <v>0.2</v>
      </c>
      <c r="H72" s="127">
        <f t="shared" si="33"/>
        <v>0</v>
      </c>
      <c r="I72" s="128">
        <f t="shared" si="34"/>
        <v>0</v>
      </c>
      <c r="J72" s="115"/>
    </row>
    <row r="73" spans="2:10" ht="15.75" thickBot="1">
      <c r="B73" s="150" t="s">
        <v>101</v>
      </c>
      <c r="C73" s="125"/>
      <c r="D73" s="126">
        <v>6.5</v>
      </c>
      <c r="E73" s="126">
        <v>52</v>
      </c>
      <c r="F73" s="126">
        <v>6.5</v>
      </c>
      <c r="G73" s="126">
        <v>0.35</v>
      </c>
      <c r="H73" s="127">
        <f t="shared" si="33"/>
        <v>0</v>
      </c>
      <c r="I73" s="128">
        <f t="shared" si="34"/>
        <v>0</v>
      </c>
      <c r="J73" s="115"/>
    </row>
    <row r="74" spans="2:10" ht="15.75" thickBot="1">
      <c r="B74" s="150" t="s">
        <v>102</v>
      </c>
      <c r="C74" s="125"/>
      <c r="D74" s="126">
        <v>6.5</v>
      </c>
      <c r="E74" s="126">
        <v>107</v>
      </c>
      <c r="F74" s="126">
        <v>6.5</v>
      </c>
      <c r="G74" s="126">
        <v>0.6</v>
      </c>
      <c r="H74" s="127">
        <f>C74*(D74*E74*F74)/1000000</f>
        <v>0</v>
      </c>
      <c r="I74" s="128">
        <f>C74*G74</f>
        <v>0</v>
      </c>
      <c r="J74" s="115"/>
    </row>
    <row r="75" spans="2:10" ht="15.75" thickBot="1">
      <c r="B75" s="150" t="s">
        <v>103</v>
      </c>
      <c r="C75" s="125"/>
      <c r="D75" s="126">
        <v>6.5</v>
      </c>
      <c r="E75" s="126">
        <v>152</v>
      </c>
      <c r="F75" s="126">
        <v>6.5</v>
      </c>
      <c r="G75" s="126">
        <v>0.75</v>
      </c>
      <c r="H75" s="127">
        <f>C75*(D75*E75*F75)/1000000</f>
        <v>0</v>
      </c>
      <c r="I75" s="128">
        <f>C75*G75</f>
        <v>0</v>
      </c>
      <c r="J75" s="115"/>
    </row>
    <row r="76" spans="2:10" ht="15.75" thickBot="1">
      <c r="B76" s="150" t="s">
        <v>104</v>
      </c>
      <c r="C76" s="125"/>
      <c r="D76" s="126">
        <v>6.5</v>
      </c>
      <c r="E76" s="126">
        <v>307</v>
      </c>
      <c r="F76" s="126">
        <v>6.5</v>
      </c>
      <c r="G76" s="126">
        <v>1.7</v>
      </c>
      <c r="H76" s="127">
        <f>C76*(D76*E76*F76)/1000000</f>
        <v>0</v>
      </c>
      <c r="I76" s="128">
        <f>C76*G76</f>
        <v>0</v>
      </c>
      <c r="J76" s="115"/>
    </row>
    <row r="77" spans="2:10" ht="16.5" thickBot="1">
      <c r="B77" s="180" t="s">
        <v>46</v>
      </c>
      <c r="C77" s="133"/>
      <c r="D77" s="159"/>
      <c r="E77" s="160"/>
      <c r="F77" s="161"/>
      <c r="G77" s="162"/>
      <c r="H77" s="151">
        <f>SUM(H71:H76)</f>
        <v>0</v>
      </c>
      <c r="I77" s="144">
        <f>SUM(I71:I75)</f>
        <v>0</v>
      </c>
      <c r="J77" s="115"/>
    </row>
    <row r="78" spans="2:10" ht="15.75" thickBot="1">
      <c r="B78" s="163" t="s">
        <v>49</v>
      </c>
      <c r="C78" s="125"/>
      <c r="D78" s="164"/>
      <c r="E78" s="164"/>
      <c r="F78" s="165"/>
      <c r="G78" s="162"/>
      <c r="H78" s="166">
        <f>H23+H49+H62+H69+H77</f>
        <v>0</v>
      </c>
      <c r="I78" s="167">
        <f>I23+I49+I62+I69+I77</f>
        <v>0</v>
      </c>
      <c r="J78" s="115"/>
    </row>
  </sheetData>
  <mergeCells count="5">
    <mergeCell ref="D4:F4"/>
    <mergeCell ref="C6:J6"/>
    <mergeCell ref="B2:H2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new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2012-12-25T06:25:42Z</cp:lastPrinted>
  <dcterms:created xsi:type="dcterms:W3CDTF">2010-12-29T08:57:24Z</dcterms:created>
  <dcterms:modified xsi:type="dcterms:W3CDTF">2019-02-07T17:04:47Z</dcterms:modified>
</cp:coreProperties>
</file>